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sldk-my.sharepoint.com/personal/kape_fsl_dk/Documents/Dokumenter/Generalforsamling/"/>
    </mc:Choice>
  </mc:AlternateContent>
  <xr:revisionPtr revIDLastSave="0" documentId="8_{6A7E2377-59AD-4460-8C27-176F0A34EEDF}" xr6:coauthVersionLast="47" xr6:coauthVersionMax="47" xr10:uidLastSave="{00000000-0000-0000-0000-000000000000}"/>
  <workbookProtection workbookAlgorithmName="SHA-512" workbookHashValue="c9pjsRMiZ9rSFgdMgBokzX14bGkISUIrZs3+p9plbg6rcyTAgKH//l74bmqUtN3L9oatujs4JrIjZq2H67bJ+Q==" workbookSaltValue="3RtDJn4V4HsSqzHzOp+rkw==" workbookSpinCount="100000" lockStructure="1"/>
  <bookViews>
    <workbookView xWindow="-110" yWindow="-110" windowWidth="19420" windowHeight="10300" xr2:uid="{00000000-000D-0000-FFFF-FFFF00000000}"/>
  </bookViews>
  <sheets>
    <sheet name=" Resultat og balance" sheetId="1" r:id="rId1"/>
    <sheet name="Note" sheetId="11" r:id="rId2"/>
    <sheet name="Ark1" sheetId="12" r:id="rId3"/>
  </sheets>
  <definedNames>
    <definedName name="_xlnm.Print_Area" localSheetId="1">Note!$A$1:$F$99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" i="11" l="1"/>
  <c r="C93" i="11"/>
  <c r="C82" i="11"/>
  <c r="C76" i="11"/>
  <c r="C57" i="11"/>
  <c r="C54" i="11"/>
  <c r="C46" i="11"/>
  <c r="C37" i="11"/>
  <c r="C34" i="11"/>
  <c r="C24" i="11"/>
  <c r="C11" i="11"/>
  <c r="C59" i="11" l="1"/>
  <c r="C26" i="1"/>
  <c r="G22" i="1" l="1"/>
  <c r="C47" i="1" l="1"/>
  <c r="C37" i="1"/>
  <c r="E82" i="11"/>
  <c r="C14" i="1"/>
  <c r="C15" i="1" s="1"/>
  <c r="E57" i="11"/>
  <c r="E54" i="11"/>
  <c r="E46" i="11"/>
  <c r="E37" i="11"/>
  <c r="E34" i="11"/>
  <c r="E24" i="11"/>
  <c r="E11" i="11"/>
  <c r="E59" i="11" l="1"/>
  <c r="G39" i="1"/>
  <c r="C39" i="1"/>
  <c r="E21" i="1" l="1"/>
  <c r="C21" i="1"/>
  <c r="E20" i="1"/>
  <c r="C20" i="1"/>
  <c r="E18" i="1"/>
  <c r="C18" i="1"/>
  <c r="E14" i="1"/>
  <c r="E19" i="1" l="1"/>
  <c r="C19" i="1"/>
  <c r="E22" i="1" l="1"/>
  <c r="C22" i="1"/>
  <c r="G15" i="1"/>
  <c r="E15" i="1"/>
  <c r="E24" i="1" l="1"/>
  <c r="E28" i="1" s="1"/>
  <c r="G24" i="1"/>
  <c r="C24" i="1"/>
  <c r="C28" i="1" s="1"/>
  <c r="C44" i="1" s="1"/>
  <c r="G28" i="1" l="1"/>
  <c r="G44" i="1" s="1"/>
  <c r="G45" i="1" s="1"/>
  <c r="C43" i="1" s="1"/>
  <c r="G49" i="1" l="1"/>
  <c r="C45" i="1"/>
  <c r="C49" i="1" s="1"/>
</calcChain>
</file>

<file path=xl/sharedStrings.xml><?xml version="1.0" encoding="utf-8"?>
<sst xmlns="http://schemas.openxmlformats.org/spreadsheetml/2006/main" count="123" uniqueCount="85">
  <si>
    <t>Note</t>
  </si>
  <si>
    <t>Andre indtægter</t>
  </si>
  <si>
    <t>Indtægter i alt</t>
  </si>
  <si>
    <t>Kredsbestyrelsen</t>
  </si>
  <si>
    <t>Kredsen</t>
  </si>
  <si>
    <t xml:space="preserve">Administration </t>
  </si>
  <si>
    <t>Øvrige udgifter</t>
  </si>
  <si>
    <t>Tilgodehavender</t>
  </si>
  <si>
    <t>Aktiver i alt</t>
  </si>
  <si>
    <t>Egenkapital primo</t>
  </si>
  <si>
    <t>Egenkapital i alt</t>
  </si>
  <si>
    <t>Gældsforpligtelser i alt</t>
  </si>
  <si>
    <t>Passiver i alt</t>
  </si>
  <si>
    <t>Administration</t>
  </si>
  <si>
    <t>Kredstilskud fra hovedforeningen</t>
  </si>
  <si>
    <t>I alt</t>
  </si>
  <si>
    <t>Rejseudgifter</t>
  </si>
  <si>
    <t>Kredsbestyrelsesmøder</t>
  </si>
  <si>
    <t>Specificeres her:</t>
  </si>
  <si>
    <t>Generalforsamling</t>
  </si>
  <si>
    <t>Mødeudgifter</t>
  </si>
  <si>
    <t>Porto</t>
  </si>
  <si>
    <t>Papir og kuverter</t>
  </si>
  <si>
    <t>Kontorartikler</t>
  </si>
  <si>
    <t>Abonnementer</t>
  </si>
  <si>
    <t>Gaver</t>
  </si>
  <si>
    <t>Revision</t>
  </si>
  <si>
    <t>Kreditorer</t>
  </si>
  <si>
    <t>Andre udgifter vedr. kredsen</t>
  </si>
  <si>
    <t>Medlemsmøder og -kurser</t>
  </si>
  <si>
    <t>TR-møder og -kurser</t>
  </si>
  <si>
    <t xml:space="preserve">Noter til regnskabsrapportering </t>
  </si>
  <si>
    <t>Udgifter i alt</t>
  </si>
  <si>
    <t>Kredsen i alt</t>
  </si>
  <si>
    <t>Forud betalte omkostninger</t>
  </si>
  <si>
    <t>Periodens resultat</t>
  </si>
  <si>
    <t>Repræsentantskabsmøde</t>
  </si>
  <si>
    <t>Fotokopiering</t>
  </si>
  <si>
    <t>Debitorer</t>
  </si>
  <si>
    <t>Gældsforpligtelser</t>
  </si>
  <si>
    <t>Honorarer og lønsumsafgift</t>
  </si>
  <si>
    <t>Transport, deltagere</t>
  </si>
  <si>
    <t>Revisionspåtegning</t>
  </si>
  <si>
    <t>Det udførte arbejde</t>
  </si>
  <si>
    <t>Konklusion</t>
  </si>
  <si>
    <t>Revisor</t>
  </si>
  <si>
    <t>Økonomiansvarlig</t>
  </si>
  <si>
    <t>Kredsformand</t>
  </si>
  <si>
    <t>Diæter</t>
  </si>
  <si>
    <t>Km-kørsel</t>
  </si>
  <si>
    <t>Honorar, km-kørsel</t>
  </si>
  <si>
    <t>Honorar, CPR</t>
  </si>
  <si>
    <t>Honorar, CVR</t>
  </si>
  <si>
    <t>Andre udgifter spec. her:</t>
  </si>
  <si>
    <t>Software og IT</t>
  </si>
  <si>
    <t>Frikøb</t>
  </si>
  <si>
    <t>Spec. her:</t>
  </si>
  <si>
    <t>Kurser og -materiale</t>
  </si>
  <si>
    <t>Resultatopgørelse</t>
  </si>
  <si>
    <t>Til hovedforeningen</t>
  </si>
  <si>
    <t>Tilgode hos hovedforeningen</t>
  </si>
  <si>
    <t>Gæld til hovedforeningen</t>
  </si>
  <si>
    <t>Driftsresultat</t>
  </si>
  <si>
    <t>Regnskabsreslutat</t>
  </si>
  <si>
    <t>Formue højst 150.000 kr.</t>
  </si>
  <si>
    <t>Sted</t>
  </si>
  <si>
    <t>Dato</t>
  </si>
  <si>
    <t>Aktiver</t>
  </si>
  <si>
    <t>Passiver</t>
  </si>
  <si>
    <t>Indtægter</t>
  </si>
  <si>
    <t>Udgifter</t>
  </si>
  <si>
    <t>Underskrift</t>
  </si>
  <si>
    <t>Formue højst 150.000 kr., ovf. til Hovedforening</t>
  </si>
  <si>
    <t>_________________________________      ________________</t>
  </si>
  <si>
    <t>_________________________________       ________________</t>
  </si>
  <si>
    <t>Noter, fortsat</t>
  </si>
  <si>
    <t>Revisionen er foretaget i overensstemmelse med "Instruks for revisorerne i kredsene under Frie Skolers Lærerforening."</t>
  </si>
  <si>
    <t>Frie Skolers Lærerforening, Kreds 6</t>
  </si>
  <si>
    <r>
      <t>Vi har foretaget gennemgang af årsregnskab, for</t>
    </r>
    <r>
      <rPr>
        <b/>
        <sz val="10"/>
        <rFont val="Calibri"/>
        <family val="2"/>
      </rPr>
      <t xml:space="preserve"> Kreds 6 </t>
    </r>
  </si>
  <si>
    <t>Regnskab 2021</t>
  </si>
  <si>
    <t>Regnskab 2022</t>
  </si>
  <si>
    <t>Budget 2022</t>
  </si>
  <si>
    <t xml:space="preserve">    1. januar til 31. december 2022</t>
  </si>
  <si>
    <t>Balance pr. 31. december 2022</t>
  </si>
  <si>
    <t>for perioden 1/1-31/12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</si>
</sst>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</font>
    <font>
      <b/>
      <u/>
      <sz val="10"/>
      <name val="Calibri"/>
      <family val="2"/>
    </font>
    <font>
      <b/>
      <i/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4" fontId="4" fillId="0" borderId="0" xfId="0" applyNumberFormat="1" applyFont="1"/>
    <xf numFmtId="3" fontId="4" fillId="0" borderId="0" xfId="0" applyNumberFormat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right"/>
    </xf>
    <xf numFmtId="0" fontId="7" fillId="0" borderId="0" xfId="0" applyFont="1"/>
    <xf numFmtId="3" fontId="6" fillId="0" borderId="0" xfId="1" applyNumberFormat="1" applyFont="1"/>
    <xf numFmtId="0" fontId="8" fillId="0" borderId="0" xfId="1" applyFont="1"/>
    <xf numFmtId="0" fontId="7" fillId="0" borderId="0" xfId="1" applyFont="1"/>
    <xf numFmtId="0" fontId="8" fillId="0" borderId="0" xfId="1" applyFont="1" applyAlignment="1">
      <alignment horizontal="right"/>
    </xf>
    <xf numFmtId="3" fontId="7" fillId="0" borderId="0" xfId="1" applyNumberFormat="1" applyFont="1"/>
    <xf numFmtId="3" fontId="8" fillId="0" borderId="0" xfId="1" applyNumberFormat="1" applyFont="1" applyAlignment="1">
      <alignment horizontal="right"/>
    </xf>
    <xf numFmtId="1" fontId="9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4" fontId="8" fillId="0" borderId="0" xfId="1" applyNumberFormat="1" applyFont="1"/>
    <xf numFmtId="3" fontId="8" fillId="0" borderId="0" xfId="1" applyNumberFormat="1" applyFont="1"/>
    <xf numFmtId="0" fontId="7" fillId="0" borderId="0" xfId="1" applyFont="1" applyAlignment="1">
      <alignment horizontal="center"/>
    </xf>
    <xf numFmtId="0" fontId="7" fillId="0" borderId="0" xfId="1" applyFont="1" applyAlignment="1" applyProtection="1">
      <alignment horizontal="left" indent="2"/>
      <protection locked="0"/>
    </xf>
    <xf numFmtId="4" fontId="7" fillId="0" borderId="0" xfId="1" applyNumberFormat="1" applyFont="1" applyProtection="1">
      <protection locked="0"/>
    </xf>
    <xf numFmtId="3" fontId="7" fillId="0" borderId="0" xfId="1" applyNumberFormat="1" applyFont="1" applyProtection="1">
      <protection locked="0"/>
    </xf>
    <xf numFmtId="0" fontId="7" fillId="0" borderId="0" xfId="1" applyFont="1" applyAlignment="1" applyProtection="1">
      <alignment horizontal="left" indent="1"/>
      <protection locked="0"/>
    </xf>
    <xf numFmtId="4" fontId="7" fillId="0" borderId="1" xfId="1" applyNumberFormat="1" applyFont="1" applyBorder="1" applyProtection="1">
      <protection locked="0"/>
    </xf>
    <xf numFmtId="3" fontId="7" fillId="0" borderId="1" xfId="1" applyNumberFormat="1" applyFont="1" applyBorder="1" applyProtection="1">
      <protection locked="0"/>
    </xf>
    <xf numFmtId="0" fontId="8" fillId="0" borderId="0" xfId="1" applyFont="1" applyAlignment="1">
      <alignment horizontal="left" indent="1"/>
    </xf>
    <xf numFmtId="0" fontId="7" fillId="0" borderId="0" xfId="1" applyFont="1" applyAlignment="1">
      <alignment horizontal="left" indent="1"/>
    </xf>
    <xf numFmtId="4" fontId="7" fillId="0" borderId="0" xfId="1" applyNumberFormat="1" applyFont="1"/>
    <xf numFmtId="0" fontId="7" fillId="0" borderId="0" xfId="1" applyFont="1" applyAlignment="1">
      <alignment horizontal="left" indent="2"/>
    </xf>
    <xf numFmtId="49" fontId="7" fillId="0" borderId="0" xfId="1" applyNumberFormat="1" applyFont="1"/>
    <xf numFmtId="4" fontId="8" fillId="0" borderId="1" xfId="1" applyNumberFormat="1" applyFont="1" applyBorder="1"/>
    <xf numFmtId="4" fontId="8" fillId="0" borderId="3" xfId="1" applyNumberFormat="1" applyFont="1" applyBorder="1"/>
    <xf numFmtId="3" fontId="8" fillId="0" borderId="3" xfId="1" applyNumberFormat="1" applyFont="1" applyBorder="1"/>
    <xf numFmtId="0" fontId="7" fillId="0" borderId="0" xfId="1" applyFont="1" applyAlignment="1">
      <alignment horizontal="left"/>
    </xf>
    <xf numFmtId="0" fontId="7" fillId="0" borderId="0" xfId="1" applyFont="1" applyProtection="1">
      <protection locked="0"/>
    </xf>
    <xf numFmtId="0" fontId="8" fillId="0" borderId="0" xfId="0" applyFont="1"/>
    <xf numFmtId="4" fontId="8" fillId="0" borderId="4" xfId="1" applyNumberFormat="1" applyFont="1" applyBorder="1" applyProtection="1">
      <protection locked="0"/>
    </xf>
    <xf numFmtId="0" fontId="10" fillId="0" borderId="0" xfId="0" applyFont="1"/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right"/>
    </xf>
    <xf numFmtId="0" fontId="11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Protection="1">
      <protection locked="0"/>
    </xf>
    <xf numFmtId="4" fontId="4" fillId="0" borderId="1" xfId="0" applyNumberFormat="1" applyFont="1" applyBorder="1"/>
    <xf numFmtId="0" fontId="10" fillId="0" borderId="0" xfId="0" applyFont="1" applyAlignment="1">
      <alignment horizontal="center"/>
    </xf>
    <xf numFmtId="4" fontId="10" fillId="0" borderId="1" xfId="0" applyNumberFormat="1" applyFont="1" applyBorder="1"/>
    <xf numFmtId="3" fontId="10" fillId="0" borderId="0" xfId="0" applyNumberFormat="1" applyFont="1"/>
    <xf numFmtId="4" fontId="10" fillId="0" borderId="3" xfId="0" applyNumberFormat="1" applyFont="1" applyBorder="1"/>
    <xf numFmtId="4" fontId="10" fillId="0" borderId="0" xfId="0" applyNumberFormat="1" applyFont="1"/>
    <xf numFmtId="0" fontId="12" fillId="0" borderId="0" xfId="0" applyFont="1"/>
    <xf numFmtId="4" fontId="12" fillId="0" borderId="2" xfId="0" applyNumberFormat="1" applyFont="1" applyBorder="1"/>
    <xf numFmtId="4" fontId="12" fillId="0" borderId="0" xfId="0" applyNumberFormat="1" applyFont="1"/>
    <xf numFmtId="4" fontId="10" fillId="0" borderId="2" xfId="0" applyNumberFormat="1" applyFont="1" applyBorder="1"/>
    <xf numFmtId="3" fontId="10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/>
    <xf numFmtId="0" fontId="4" fillId="0" borderId="0" xfId="0" applyFont="1" applyAlignment="1">
      <alignment horizontal="right"/>
    </xf>
    <xf numFmtId="0" fontId="6" fillId="0" borderId="0" xfId="0" applyFont="1"/>
    <xf numFmtId="3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9" fillId="0" borderId="0" xfId="1" applyFont="1" applyAlignment="1">
      <alignment horizontal="right"/>
    </xf>
    <xf numFmtId="3" fontId="6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66676</xdr:colOff>
      <xdr:row>0</xdr:row>
      <xdr:rowOff>19050</xdr:rowOff>
    </xdr:from>
    <xdr:to>
      <xdr:col>6</xdr:col>
      <xdr:colOff>860109</xdr:colOff>
      <xdr:row>4</xdr:row>
      <xdr:rowOff>12383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B67A7B5-4893-4C2F-99ED-CCF548F1A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657851" y="19050"/>
          <a:ext cx="793433" cy="793433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58</xdr:row>
      <xdr:rowOff>57150</xdr:rowOff>
    </xdr:from>
    <xdr:to>
      <xdr:col>6</xdr:col>
      <xdr:colOff>841058</xdr:colOff>
      <xdr:row>63</xdr:row>
      <xdr:rowOff>2858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C02AB02-783C-43EB-8201-CAB70925E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619750" y="9791700"/>
          <a:ext cx="793433" cy="793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0</xdr:row>
      <xdr:rowOff>28575</xdr:rowOff>
    </xdr:from>
    <xdr:to>
      <xdr:col>5</xdr:col>
      <xdr:colOff>679133</xdr:colOff>
      <xdr:row>4</xdr:row>
      <xdr:rowOff>98108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AE239D9-D215-487C-9AE7-F6EEE8451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581650" y="28575"/>
          <a:ext cx="822008" cy="793433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857250</xdr:colOff>
      <xdr:row>59</xdr:row>
      <xdr:rowOff>0</xdr:rowOff>
    </xdr:from>
    <xdr:to>
      <xdr:col>5</xdr:col>
      <xdr:colOff>679133</xdr:colOff>
      <xdr:row>62</xdr:row>
      <xdr:rowOff>193358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AEF3E37-AB5C-4E25-98A7-22AD343EF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581650" y="9629775"/>
          <a:ext cx="822008" cy="793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/>
  <dimension ref="A1:G113"/>
  <sheetViews>
    <sheetView tabSelected="1" view="pageLayout" zoomScaleNormal="100" workbookViewId="0">
      <selection activeCell="E14" sqref="E14"/>
    </sheetView>
  </sheetViews>
  <sheetFormatPr defaultColWidth="9.1796875" defaultRowHeight="13" x14ac:dyDescent="0.3"/>
  <cols>
    <col min="1" max="1" width="36.54296875" style="4" customWidth="1"/>
    <col min="2" max="2" width="5.453125" style="4" customWidth="1"/>
    <col min="3" max="3" width="13.1796875" style="4" customWidth="1"/>
    <col min="4" max="4" width="5.453125" style="4" customWidth="1"/>
    <col min="5" max="5" width="13.1796875" style="5" customWidth="1"/>
    <col min="6" max="6" width="5.453125" style="4" customWidth="1"/>
    <col min="7" max="7" width="13.1796875" style="6" customWidth="1"/>
    <col min="8" max="8" width="7.1796875" style="4" customWidth="1"/>
    <col min="9" max="16384" width="9.1796875" style="4"/>
  </cols>
  <sheetData>
    <row r="1" spans="1:7" s="2" customFormat="1" ht="15.5" x14ac:dyDescent="0.35"/>
    <row r="2" spans="1:7" s="2" customFormat="1" ht="15.5" x14ac:dyDescent="0.35">
      <c r="A2" s="1"/>
      <c r="D2" s="3"/>
      <c r="E2" s="64"/>
    </row>
    <row r="3" spans="1:7" s="2" customFormat="1" ht="15.5" x14ac:dyDescent="0.35">
      <c r="A3" s="1"/>
      <c r="D3" s="3"/>
      <c r="E3" s="64"/>
    </row>
    <row r="4" spans="1:7" ht="15.5" x14ac:dyDescent="0.35">
      <c r="A4" s="1" t="s">
        <v>77</v>
      </c>
      <c r="B4" s="3"/>
      <c r="C4" s="64"/>
      <c r="E4" s="4"/>
      <c r="G4" s="4"/>
    </row>
    <row r="5" spans="1:7" x14ac:dyDescent="0.3">
      <c r="D5" s="41"/>
      <c r="E5" s="42"/>
      <c r="G5" s="4"/>
    </row>
    <row r="7" spans="1:7" x14ac:dyDescent="0.3">
      <c r="B7" s="4" t="s">
        <v>0</v>
      </c>
      <c r="C7" s="65" t="s">
        <v>80</v>
      </c>
      <c r="D7" s="41"/>
      <c r="E7" s="66" t="s">
        <v>81</v>
      </c>
      <c r="F7" s="41"/>
      <c r="G7" s="65" t="s">
        <v>79</v>
      </c>
    </row>
    <row r="8" spans="1:7" x14ac:dyDescent="0.3">
      <c r="A8" s="40"/>
      <c r="C8" s="43"/>
      <c r="D8" s="43"/>
      <c r="E8" s="43"/>
      <c r="G8" s="43"/>
    </row>
    <row r="9" spans="1:7" ht="15.5" x14ac:dyDescent="0.35">
      <c r="A9" s="1" t="s">
        <v>58</v>
      </c>
      <c r="G9" s="4"/>
    </row>
    <row r="10" spans="1:7" ht="15.5" x14ac:dyDescent="0.35">
      <c r="A10" s="1" t="s">
        <v>82</v>
      </c>
      <c r="G10" s="4"/>
    </row>
    <row r="11" spans="1:7" x14ac:dyDescent="0.3">
      <c r="G11" s="4"/>
    </row>
    <row r="12" spans="1:7" x14ac:dyDescent="0.3">
      <c r="A12" s="44" t="s">
        <v>69</v>
      </c>
      <c r="B12" s="45"/>
      <c r="G12" s="4"/>
    </row>
    <row r="13" spans="1:7" x14ac:dyDescent="0.3">
      <c r="A13" s="4" t="s">
        <v>14</v>
      </c>
      <c r="B13" s="45"/>
      <c r="C13" s="46">
        <v>567666</v>
      </c>
      <c r="D13" s="6"/>
      <c r="E13" s="46">
        <v>567666</v>
      </c>
      <c r="G13" s="5">
        <v>548616</v>
      </c>
    </row>
    <row r="14" spans="1:7" x14ac:dyDescent="0.3">
      <c r="A14" s="4" t="s">
        <v>1</v>
      </c>
      <c r="B14" s="45">
        <v>1</v>
      </c>
      <c r="C14" s="47">
        <f>SUM(Note!C11)</f>
        <v>0</v>
      </c>
      <c r="D14" s="6"/>
      <c r="E14" s="47">
        <f>SUM(Note!E11)</f>
        <v>0</v>
      </c>
      <c r="G14" s="47">
        <v>0</v>
      </c>
    </row>
    <row r="15" spans="1:7" x14ac:dyDescent="0.3">
      <c r="A15" s="40" t="s">
        <v>2</v>
      </c>
      <c r="B15" s="48"/>
      <c r="C15" s="49">
        <f>SUM(C13:C14)</f>
        <v>567666</v>
      </c>
      <c r="D15" s="50"/>
      <c r="E15" s="49">
        <f>SUM(E13:E14)</f>
        <v>567666</v>
      </c>
      <c r="G15" s="49">
        <f>SUM(G13:G14)</f>
        <v>548616</v>
      </c>
    </row>
    <row r="16" spans="1:7" s="40" customFormat="1" x14ac:dyDescent="0.3">
      <c r="A16" s="4"/>
      <c r="B16" s="45"/>
      <c r="C16" s="5"/>
      <c r="D16" s="4"/>
      <c r="E16" s="5"/>
      <c r="G16" s="5"/>
    </row>
    <row r="17" spans="1:7" x14ac:dyDescent="0.3">
      <c r="A17" s="44" t="s">
        <v>70</v>
      </c>
      <c r="B17" s="45"/>
      <c r="C17" s="5"/>
      <c r="D17" s="6"/>
      <c r="G17" s="5"/>
    </row>
    <row r="18" spans="1:7" x14ac:dyDescent="0.3">
      <c r="A18" s="4" t="s">
        <v>3</v>
      </c>
      <c r="B18" s="45">
        <v>2</v>
      </c>
      <c r="C18" s="5">
        <f>-SUM(Note!C24)</f>
        <v>-341874.06</v>
      </c>
      <c r="D18" s="6"/>
      <c r="E18" s="5">
        <f>-SUM(Note!E24)</f>
        <v>-333000</v>
      </c>
      <c r="G18" s="5">
        <v>-312114.68</v>
      </c>
    </row>
    <row r="19" spans="1:7" x14ac:dyDescent="0.3">
      <c r="A19" s="4" t="s">
        <v>4</v>
      </c>
      <c r="B19" s="45">
        <v>3</v>
      </c>
      <c r="C19" s="5">
        <f>-SUM(Note!C59)</f>
        <v>-206118.36000000002</v>
      </c>
      <c r="D19" s="6"/>
      <c r="E19" s="5">
        <f>-SUM(Note!E59)</f>
        <v>-212000</v>
      </c>
      <c r="G19" s="5">
        <v>-49185.97</v>
      </c>
    </row>
    <row r="20" spans="1:7" x14ac:dyDescent="0.3">
      <c r="A20" s="4" t="s">
        <v>5</v>
      </c>
      <c r="B20" s="45">
        <v>4</v>
      </c>
      <c r="C20" s="5">
        <f>-SUM(Note!C76)</f>
        <v>-2933.86</v>
      </c>
      <c r="D20" s="6"/>
      <c r="E20" s="5">
        <f>-SUM(Note!E76)</f>
        <v>-3000</v>
      </c>
      <c r="G20" s="5">
        <v>-1273.95</v>
      </c>
    </row>
    <row r="21" spans="1:7" x14ac:dyDescent="0.3">
      <c r="A21" s="4" t="s">
        <v>6</v>
      </c>
      <c r="B21" s="45">
        <v>5</v>
      </c>
      <c r="C21" s="5">
        <f>-SUM(Note!C82)</f>
        <v>0</v>
      </c>
      <c r="D21" s="6"/>
      <c r="E21" s="5">
        <f>-SUM(Note!E82)</f>
        <v>0</v>
      </c>
      <c r="G21" s="5">
        <v>0</v>
      </c>
    </row>
    <row r="22" spans="1:7" s="40" customFormat="1" x14ac:dyDescent="0.3">
      <c r="A22" s="40" t="s">
        <v>32</v>
      </c>
      <c r="B22" s="48"/>
      <c r="C22" s="51">
        <f>SUM(C18:C21)</f>
        <v>-550926.28</v>
      </c>
      <c r="D22" s="50"/>
      <c r="E22" s="51">
        <f>SUM(E18:E21)</f>
        <v>-548000</v>
      </c>
      <c r="G22" s="51">
        <f>SUM(G18:G21)</f>
        <v>-362574.60000000003</v>
      </c>
    </row>
    <row r="23" spans="1:7" s="40" customFormat="1" x14ac:dyDescent="0.3">
      <c r="B23" s="48"/>
      <c r="C23" s="52"/>
      <c r="D23" s="50"/>
      <c r="E23" s="52"/>
      <c r="G23" s="52"/>
    </row>
    <row r="24" spans="1:7" s="40" customFormat="1" ht="13.5" thickBot="1" x14ac:dyDescent="0.35">
      <c r="A24" s="53" t="s">
        <v>62</v>
      </c>
      <c r="B24" s="48"/>
      <c r="C24" s="54">
        <f>SUM(C15+C22)</f>
        <v>16739.719999999972</v>
      </c>
      <c r="D24" s="55"/>
      <c r="E24" s="54">
        <f t="shared" ref="E24:G24" si="0">SUM(E15+E22)</f>
        <v>19666</v>
      </c>
      <c r="F24" s="55"/>
      <c r="G24" s="54">
        <f t="shared" si="0"/>
        <v>186041.39999999997</v>
      </c>
    </row>
    <row r="25" spans="1:7" s="40" customFormat="1" ht="13.5" thickTop="1" x14ac:dyDescent="0.3">
      <c r="B25" s="48"/>
      <c r="C25" s="52"/>
      <c r="D25" s="50"/>
      <c r="E25" s="52"/>
      <c r="G25" s="52"/>
    </row>
    <row r="26" spans="1:7" x14ac:dyDescent="0.3">
      <c r="A26" s="10" t="s">
        <v>72</v>
      </c>
      <c r="B26" s="45">
        <v>6</v>
      </c>
      <c r="C26" s="5">
        <f>-SUM(Note!C86)</f>
        <v>-16739.72</v>
      </c>
      <c r="D26" s="6"/>
      <c r="E26" s="5">
        <v>0</v>
      </c>
      <c r="G26" s="5">
        <v>-186041.4</v>
      </c>
    </row>
    <row r="27" spans="1:7" x14ac:dyDescent="0.3">
      <c r="A27" s="40"/>
      <c r="C27" s="6"/>
      <c r="D27" s="6"/>
    </row>
    <row r="28" spans="1:7" ht="13.5" thickBot="1" x14ac:dyDescent="0.35">
      <c r="A28" s="40" t="s">
        <v>63</v>
      </c>
      <c r="B28" s="45"/>
      <c r="C28" s="56">
        <f>SUM(C24:C26)</f>
        <v>-2.9103830456733704E-11</v>
      </c>
      <c r="E28" s="56">
        <f>SUM(E24:E26)</f>
        <v>19666</v>
      </c>
      <c r="G28" s="56">
        <f>SUM(G24:G26)</f>
        <v>0</v>
      </c>
    </row>
    <row r="29" spans="1:7" ht="13.5" thickTop="1" x14ac:dyDescent="0.3">
      <c r="A29" s="40"/>
      <c r="B29" s="45"/>
      <c r="C29" s="52"/>
      <c r="E29" s="52"/>
      <c r="G29" s="52"/>
    </row>
    <row r="30" spans="1:7" customFormat="1" ht="12.5" x14ac:dyDescent="0.25"/>
    <row r="31" spans="1:7" x14ac:dyDescent="0.3">
      <c r="A31"/>
      <c r="G31" s="57"/>
    </row>
    <row r="32" spans="1:7" x14ac:dyDescent="0.3">
      <c r="C32" s="48"/>
      <c r="D32" s="48"/>
      <c r="E32" s="42"/>
      <c r="G32" s="57"/>
    </row>
    <row r="33" spans="1:7" x14ac:dyDescent="0.3">
      <c r="C33" s="48"/>
      <c r="D33" s="48"/>
      <c r="E33" s="42"/>
      <c r="G33" s="57"/>
    </row>
    <row r="34" spans="1:7" ht="15.5" x14ac:dyDescent="0.35">
      <c r="A34" s="1" t="s">
        <v>83</v>
      </c>
      <c r="C34" s="45"/>
      <c r="D34" s="45"/>
      <c r="E34" s="58"/>
      <c r="G34" s="57"/>
    </row>
    <row r="35" spans="1:7" x14ac:dyDescent="0.3">
      <c r="E35" s="58"/>
      <c r="G35" s="4"/>
    </row>
    <row r="36" spans="1:7" x14ac:dyDescent="0.3">
      <c r="A36" s="44" t="s">
        <v>67</v>
      </c>
      <c r="B36" s="45"/>
      <c r="C36" s="5"/>
      <c r="D36" s="6"/>
      <c r="G36" s="5"/>
    </row>
    <row r="37" spans="1:7" x14ac:dyDescent="0.3">
      <c r="A37" s="4" t="s">
        <v>7</v>
      </c>
      <c r="B37" s="45">
        <v>7</v>
      </c>
      <c r="C37" s="49">
        <f>SUM(Note!C93)</f>
        <v>150000</v>
      </c>
      <c r="D37" s="6"/>
      <c r="G37" s="49">
        <v>150000</v>
      </c>
    </row>
    <row r="38" spans="1:7" x14ac:dyDescent="0.3">
      <c r="B38" s="45"/>
      <c r="C38" s="5"/>
      <c r="D38" s="6"/>
      <c r="G38" s="5"/>
    </row>
    <row r="39" spans="1:7" ht="13.5" thickBot="1" x14ac:dyDescent="0.35">
      <c r="A39" s="40" t="s">
        <v>8</v>
      </c>
      <c r="B39" s="48"/>
      <c r="C39" s="56">
        <f>SUM(C37:C38)</f>
        <v>150000</v>
      </c>
      <c r="D39" s="50"/>
      <c r="E39" s="52"/>
      <c r="F39" s="40"/>
      <c r="G39" s="56">
        <f>SUM(G37:G38)</f>
        <v>150000</v>
      </c>
    </row>
    <row r="40" spans="1:7" s="40" customFormat="1" ht="13.5" thickTop="1" x14ac:dyDescent="0.3">
      <c r="A40" s="4"/>
      <c r="B40" s="45"/>
      <c r="C40" s="4"/>
      <c r="D40" s="4"/>
      <c r="E40" s="5"/>
      <c r="F40" s="4"/>
      <c r="G40" s="5"/>
    </row>
    <row r="41" spans="1:7" x14ac:dyDescent="0.3">
      <c r="B41" s="45"/>
      <c r="G41" s="4"/>
    </row>
    <row r="42" spans="1:7" x14ac:dyDescent="0.3">
      <c r="A42" s="44" t="s">
        <v>68</v>
      </c>
      <c r="B42" s="45"/>
      <c r="G42" s="5"/>
    </row>
    <row r="43" spans="1:7" x14ac:dyDescent="0.3">
      <c r="A43" s="4" t="s">
        <v>9</v>
      </c>
      <c r="B43" s="45"/>
      <c r="C43" s="5">
        <f>SUM(G45)</f>
        <v>150000</v>
      </c>
      <c r="D43" s="6"/>
      <c r="G43" s="5">
        <v>150000</v>
      </c>
    </row>
    <row r="44" spans="1:7" x14ac:dyDescent="0.3">
      <c r="A44" s="4" t="s">
        <v>35</v>
      </c>
      <c r="B44" s="45"/>
      <c r="C44" s="47">
        <f>SUM(C28)</f>
        <v>-2.9103830456733704E-11</v>
      </c>
      <c r="D44" s="6"/>
      <c r="G44" s="47">
        <f>SUM(G28)</f>
        <v>0</v>
      </c>
    </row>
    <row r="45" spans="1:7" x14ac:dyDescent="0.3">
      <c r="A45" s="40" t="s">
        <v>10</v>
      </c>
      <c r="B45" s="48"/>
      <c r="C45" s="49">
        <f>SUM(C43:C44)</f>
        <v>149999.99999999997</v>
      </c>
      <c r="D45" s="50"/>
      <c r="E45" s="52"/>
      <c r="F45" s="40"/>
      <c r="G45" s="49">
        <f>SUM(G43:G44)</f>
        <v>150000</v>
      </c>
    </row>
    <row r="46" spans="1:7" s="40" customFormat="1" x14ac:dyDescent="0.3">
      <c r="A46" s="4"/>
      <c r="B46" s="45"/>
      <c r="C46" s="5"/>
      <c r="D46" s="6"/>
      <c r="E46" s="5"/>
      <c r="F46" s="4"/>
      <c r="G46" s="5"/>
    </row>
    <row r="47" spans="1:7" x14ac:dyDescent="0.3">
      <c r="A47" s="40" t="s">
        <v>11</v>
      </c>
      <c r="B47" s="45">
        <v>8</v>
      </c>
      <c r="C47" s="49">
        <f>SUM(Note!C99)</f>
        <v>0</v>
      </c>
      <c r="D47" s="50"/>
      <c r="E47" s="52"/>
      <c r="F47" s="40"/>
      <c r="G47" s="49">
        <v>0</v>
      </c>
    </row>
    <row r="48" spans="1:7" s="40" customFormat="1" x14ac:dyDescent="0.3">
      <c r="A48" s="4"/>
      <c r="B48" s="45"/>
      <c r="C48" s="5"/>
      <c r="D48" s="6"/>
      <c r="E48" s="5"/>
      <c r="F48" s="4"/>
      <c r="G48" s="5"/>
    </row>
    <row r="49" spans="1:7" ht="13.5" thickBot="1" x14ac:dyDescent="0.35">
      <c r="A49" s="40" t="s">
        <v>12</v>
      </c>
      <c r="B49" s="48"/>
      <c r="C49" s="56">
        <f>+C47+C45</f>
        <v>149999.99999999997</v>
      </c>
      <c r="D49" s="50"/>
      <c r="E49" s="52"/>
      <c r="F49" s="40"/>
      <c r="G49" s="56">
        <f>+G47+G45</f>
        <v>150000</v>
      </c>
    </row>
    <row r="50" spans="1:7" s="40" customFormat="1" ht="13.5" thickTop="1" x14ac:dyDescent="0.3">
      <c r="A50" s="4"/>
      <c r="B50" s="45"/>
      <c r="C50" s="4"/>
      <c r="D50" s="4"/>
      <c r="E50" s="5"/>
      <c r="F50" s="4"/>
      <c r="G50" s="4"/>
    </row>
    <row r="51" spans="1:7" s="40" customFormat="1" x14ac:dyDescent="0.3">
      <c r="A51" s="4"/>
      <c r="B51" s="45"/>
      <c r="C51" s="4"/>
      <c r="D51" s="4"/>
      <c r="E51" s="5"/>
      <c r="F51" s="4"/>
      <c r="G51" s="4"/>
    </row>
    <row r="53" spans="1:7" x14ac:dyDescent="0.3">
      <c r="A53" s="4" t="s">
        <v>74</v>
      </c>
    </row>
    <row r="54" spans="1:7" x14ac:dyDescent="0.3">
      <c r="A54" s="4" t="s">
        <v>65</v>
      </c>
      <c r="B54" s="62" t="s">
        <v>66</v>
      </c>
    </row>
    <row r="57" spans="1:7" x14ac:dyDescent="0.3">
      <c r="A57" s="59" t="s">
        <v>71</v>
      </c>
      <c r="B57" s="59"/>
      <c r="C57" s="59"/>
      <c r="D57" s="60" t="s">
        <v>71</v>
      </c>
      <c r="E57" s="47"/>
      <c r="F57" s="59"/>
      <c r="G57" s="61"/>
    </row>
    <row r="58" spans="1:7" x14ac:dyDescent="0.3">
      <c r="A58" s="4" t="s">
        <v>47</v>
      </c>
      <c r="D58" s="62" t="s">
        <v>46</v>
      </c>
    </row>
    <row r="59" spans="1:7" x14ac:dyDescent="0.3">
      <c r="E59" s="4"/>
      <c r="G59" s="4"/>
    </row>
    <row r="61" spans="1:7" x14ac:dyDescent="0.3">
      <c r="E61" s="4"/>
      <c r="G61" s="4"/>
    </row>
    <row r="62" spans="1:7" ht="15.5" x14ac:dyDescent="0.35">
      <c r="A62" s="1" t="s">
        <v>42</v>
      </c>
    </row>
    <row r="64" spans="1:7" x14ac:dyDescent="0.3">
      <c r="A64" s="4" t="s">
        <v>78</v>
      </c>
      <c r="C64" s="48"/>
      <c r="E64" s="4"/>
    </row>
    <row r="65" spans="1:1" x14ac:dyDescent="0.3">
      <c r="A65" s="5" t="s">
        <v>84</v>
      </c>
    </row>
    <row r="67" spans="1:1" x14ac:dyDescent="0.3">
      <c r="A67" s="40" t="s">
        <v>43</v>
      </c>
    </row>
    <row r="68" spans="1:1" x14ac:dyDescent="0.3">
      <c r="A68" s="4" t="s">
        <v>76</v>
      </c>
    </row>
    <row r="71" spans="1:1" x14ac:dyDescent="0.3">
      <c r="A71" s="40" t="s">
        <v>44</v>
      </c>
    </row>
    <row r="105" spans="1:7" x14ac:dyDescent="0.3">
      <c r="A105" s="4" t="s">
        <v>73</v>
      </c>
    </row>
    <row r="106" spans="1:7" x14ac:dyDescent="0.3">
      <c r="A106" s="4" t="s">
        <v>65</v>
      </c>
      <c r="B106" s="62" t="s">
        <v>66</v>
      </c>
    </row>
    <row r="112" spans="1:7" x14ac:dyDescent="0.3">
      <c r="A112" s="59" t="s">
        <v>71</v>
      </c>
      <c r="B112" s="59"/>
      <c r="C112" s="59"/>
      <c r="D112" s="60" t="s">
        <v>71</v>
      </c>
      <c r="E112" s="47"/>
      <c r="F112" s="59"/>
      <c r="G112" s="61"/>
    </row>
    <row r="113" spans="1:4" x14ac:dyDescent="0.3">
      <c r="A113" s="4" t="s">
        <v>45</v>
      </c>
      <c r="D113" s="62" t="s">
        <v>45</v>
      </c>
    </row>
  </sheetData>
  <sheetProtection algorithmName="SHA-512" hashValue="JtHDNRkKLUAAhx87yWEjxsEBIktX7YHO20Fx+anY/sa+aoof8m3U8RVhHrm2LYp2jfpYX+2JjkfEgRe+aAI0zw==" saltValue="ILJnYB0AJl3T5VTNIkZMjA==" spinCount="100000" sheet="1" objects="1" scenarios="1"/>
  <phoneticPr fontId="0" type="noConversion"/>
  <pageMargins left="0.78740157480314965" right="0.19685039370078741" top="0.83125000000000004" bottom="0.98425196850393704" header="0.51181102362204722" footer="0.51181102362204722"/>
  <pageSetup paperSize="9" scale="95" orientation="portrait" r:id="rId1"/>
  <headerFooter alignWithMargins="0">
    <oddFooter>&amp;R&amp;"Calibri,Normal"&amp;8Regnskab 1/1-31/12 2022, side &amp;P af &amp;N</oddFooter>
  </headerFooter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9"/>
  <sheetViews>
    <sheetView view="pageLayout" topLeftCell="A89" zoomScaleNormal="100" workbookViewId="0">
      <selection activeCell="C92" sqref="C92"/>
    </sheetView>
  </sheetViews>
  <sheetFormatPr defaultColWidth="9.1796875" defaultRowHeight="13" x14ac:dyDescent="0.3"/>
  <cols>
    <col min="1" max="1" width="9.1796875" style="10"/>
    <col min="2" max="2" width="37.7265625" style="10" customWidth="1"/>
    <col min="3" max="3" width="14.1796875" style="10" customWidth="1"/>
    <col min="4" max="4" width="6" style="10" customWidth="1"/>
    <col min="5" max="5" width="14.1796875" style="10" customWidth="1"/>
    <col min="6" max="6" width="10.26953125" style="10" customWidth="1"/>
    <col min="7" max="16384" width="9.1796875" style="10"/>
  </cols>
  <sheetData>
    <row r="1" spans="1:7" s="63" customFormat="1" ht="15.5" x14ac:dyDescent="0.35">
      <c r="A1" s="7" t="s">
        <v>77</v>
      </c>
      <c r="B1" s="8"/>
      <c r="C1" s="9"/>
      <c r="D1" s="68"/>
      <c r="F1" s="8"/>
      <c r="G1" s="8"/>
    </row>
    <row r="2" spans="1:7" x14ac:dyDescent="0.3">
      <c r="A2" s="13"/>
      <c r="B2" s="13"/>
      <c r="C2" s="13"/>
      <c r="D2" s="13"/>
      <c r="E2" s="13"/>
      <c r="F2" s="13"/>
      <c r="G2" s="15"/>
    </row>
    <row r="3" spans="1:7" s="63" customFormat="1" ht="15.5" x14ac:dyDescent="0.35">
      <c r="A3" s="7" t="s">
        <v>31</v>
      </c>
      <c r="B3" s="8"/>
      <c r="C3" s="8"/>
      <c r="D3" s="8"/>
      <c r="E3" s="8"/>
      <c r="F3" s="8"/>
      <c r="G3" s="11"/>
    </row>
    <row r="4" spans="1:7" x14ac:dyDescent="0.3">
      <c r="A4" s="12"/>
      <c r="B4" s="13"/>
      <c r="C4" s="13"/>
      <c r="D4" s="13"/>
      <c r="E4" s="13"/>
      <c r="F4" s="13"/>
      <c r="G4" s="15"/>
    </row>
    <row r="5" spans="1:7" x14ac:dyDescent="0.3">
      <c r="F5" s="12"/>
      <c r="G5" s="16"/>
    </row>
    <row r="6" spans="1:7" x14ac:dyDescent="0.3">
      <c r="A6" s="13" t="s">
        <v>0</v>
      </c>
      <c r="B6" s="13"/>
      <c r="C6" s="67" t="s">
        <v>80</v>
      </c>
      <c r="D6" s="14"/>
      <c r="E6" s="67" t="s">
        <v>81</v>
      </c>
      <c r="F6" s="13"/>
      <c r="G6" s="17"/>
    </row>
    <row r="7" spans="1:7" x14ac:dyDescent="0.3">
      <c r="A7" s="13"/>
      <c r="B7" s="13"/>
      <c r="C7" s="15"/>
      <c r="D7" s="15"/>
      <c r="E7" s="15"/>
      <c r="F7" s="13"/>
      <c r="G7" s="15"/>
    </row>
    <row r="8" spans="1:7" x14ac:dyDescent="0.3">
      <c r="A8" s="18">
        <v>1</v>
      </c>
      <c r="B8" s="12" t="s">
        <v>1</v>
      </c>
      <c r="C8" s="19"/>
      <c r="D8" s="20"/>
      <c r="E8" s="20"/>
      <c r="F8" s="13"/>
      <c r="G8" s="19"/>
    </row>
    <row r="9" spans="1:7" x14ac:dyDescent="0.3">
      <c r="A9" s="21"/>
      <c r="B9" s="22" t="s">
        <v>18</v>
      </c>
      <c r="C9" s="23">
        <v>0</v>
      </c>
      <c r="D9" s="15"/>
      <c r="E9" s="24">
        <v>0</v>
      </c>
      <c r="F9" s="13"/>
      <c r="G9" s="19"/>
    </row>
    <row r="10" spans="1:7" x14ac:dyDescent="0.3">
      <c r="A10" s="21"/>
      <c r="B10" s="25"/>
      <c r="C10" s="26">
        <v>0</v>
      </c>
      <c r="D10" s="15"/>
      <c r="E10" s="27">
        <v>0</v>
      </c>
      <c r="F10" s="13"/>
      <c r="G10" s="19"/>
    </row>
    <row r="11" spans="1:7" x14ac:dyDescent="0.3">
      <c r="A11" s="18"/>
      <c r="B11" s="28" t="s">
        <v>15</v>
      </c>
      <c r="C11" s="19">
        <f>SUM(C9:C10)</f>
        <v>0</v>
      </c>
      <c r="D11" s="20"/>
      <c r="E11" s="20">
        <f>SUM(E9:E10)</f>
        <v>0</v>
      </c>
      <c r="F11" s="13"/>
      <c r="G11" s="19"/>
    </row>
    <row r="12" spans="1:7" x14ac:dyDescent="0.3">
      <c r="A12" s="21"/>
      <c r="B12" s="29"/>
      <c r="C12" s="30"/>
      <c r="D12" s="15"/>
      <c r="E12" s="15"/>
      <c r="F12" s="13"/>
      <c r="G12" s="19"/>
    </row>
    <row r="13" spans="1:7" x14ac:dyDescent="0.3">
      <c r="A13" s="21"/>
      <c r="B13" s="29"/>
      <c r="C13" s="30"/>
      <c r="D13" s="15"/>
      <c r="E13" s="15"/>
      <c r="F13" s="13"/>
      <c r="G13" s="19"/>
    </row>
    <row r="14" spans="1:7" x14ac:dyDescent="0.3">
      <c r="A14" s="18">
        <v>2</v>
      </c>
      <c r="B14" s="12" t="s">
        <v>3</v>
      </c>
      <c r="C14" s="19"/>
      <c r="D14" s="20"/>
      <c r="E14" s="20"/>
      <c r="F14" s="13"/>
      <c r="G14" s="19"/>
    </row>
    <row r="15" spans="1:7" x14ac:dyDescent="0.3">
      <c r="A15" s="21"/>
      <c r="B15" s="29" t="s">
        <v>55</v>
      </c>
      <c r="C15" s="23">
        <v>213640.58</v>
      </c>
      <c r="D15" s="15"/>
      <c r="E15" s="24">
        <v>225000</v>
      </c>
      <c r="F15" s="13"/>
      <c r="G15" s="19"/>
    </row>
    <row r="16" spans="1:7" x14ac:dyDescent="0.3">
      <c r="A16" s="21"/>
      <c r="B16" s="29" t="s">
        <v>40</v>
      </c>
      <c r="C16" s="23">
        <v>90352.49</v>
      </c>
      <c r="D16" s="15"/>
      <c r="E16" s="24">
        <v>75000</v>
      </c>
      <c r="F16" s="13"/>
      <c r="G16" s="19"/>
    </row>
    <row r="17" spans="1:7" x14ac:dyDescent="0.3">
      <c r="A17" s="21"/>
      <c r="B17" s="29" t="s">
        <v>16</v>
      </c>
      <c r="C17" s="23">
        <v>388</v>
      </c>
      <c r="D17" s="15"/>
      <c r="E17" s="24">
        <v>0</v>
      </c>
      <c r="F17" s="13"/>
      <c r="G17" s="19"/>
    </row>
    <row r="18" spans="1:7" x14ac:dyDescent="0.3">
      <c r="A18" s="21"/>
      <c r="B18" s="29" t="s">
        <v>49</v>
      </c>
      <c r="C18" s="23">
        <v>20610.189999999999</v>
      </c>
      <c r="D18" s="15"/>
      <c r="E18" s="24">
        <v>24000</v>
      </c>
      <c r="F18" s="13"/>
      <c r="G18" s="19"/>
    </row>
    <row r="19" spans="1:7" x14ac:dyDescent="0.3">
      <c r="A19" s="21"/>
      <c r="B19" s="29" t="s">
        <v>48</v>
      </c>
      <c r="C19" s="23">
        <v>0</v>
      </c>
      <c r="D19" s="15"/>
      <c r="E19" s="24">
        <v>0</v>
      </c>
      <c r="F19" s="13"/>
      <c r="G19" s="19"/>
    </row>
    <row r="20" spans="1:7" x14ac:dyDescent="0.3">
      <c r="A20" s="21"/>
      <c r="B20" s="29" t="s">
        <v>57</v>
      </c>
      <c r="C20" s="23">
        <v>12313</v>
      </c>
      <c r="D20" s="15"/>
      <c r="E20" s="24">
        <v>2000</v>
      </c>
      <c r="F20" s="13"/>
      <c r="G20" s="19"/>
    </row>
    <row r="21" spans="1:7" x14ac:dyDescent="0.3">
      <c r="A21" s="21"/>
      <c r="B21" s="29" t="s">
        <v>17</v>
      </c>
      <c r="C21" s="23">
        <v>4569.8</v>
      </c>
      <c r="D21" s="15"/>
      <c r="E21" s="24">
        <v>5000</v>
      </c>
      <c r="F21" s="13"/>
      <c r="G21" s="19"/>
    </row>
    <row r="22" spans="1:7" x14ac:dyDescent="0.3">
      <c r="A22" s="21"/>
      <c r="B22" s="25" t="s">
        <v>53</v>
      </c>
      <c r="C22" s="23">
        <v>0</v>
      </c>
      <c r="D22" s="15"/>
      <c r="E22" s="24">
        <v>2000</v>
      </c>
      <c r="F22" s="15"/>
      <c r="G22" s="19"/>
    </row>
    <row r="23" spans="1:7" x14ac:dyDescent="0.3">
      <c r="A23" s="21"/>
      <c r="B23" s="25"/>
      <c r="C23" s="26">
        <v>0</v>
      </c>
      <c r="D23" s="15"/>
      <c r="E23" s="27">
        <v>0</v>
      </c>
      <c r="F23" s="13"/>
      <c r="G23" s="19"/>
    </row>
    <row r="24" spans="1:7" x14ac:dyDescent="0.3">
      <c r="A24" s="18"/>
      <c r="B24" s="28" t="s">
        <v>15</v>
      </c>
      <c r="C24" s="19">
        <f>SUM(C15:C23)</f>
        <v>341874.06</v>
      </c>
      <c r="D24" s="20"/>
      <c r="E24" s="20">
        <f>SUM(E15:E23)</f>
        <v>333000</v>
      </c>
      <c r="F24" s="13"/>
      <c r="G24" s="19"/>
    </row>
    <row r="25" spans="1:7" x14ac:dyDescent="0.3">
      <c r="A25" s="21"/>
      <c r="B25" s="29"/>
      <c r="C25" s="30"/>
      <c r="D25" s="15"/>
      <c r="E25" s="15"/>
      <c r="F25" s="13"/>
      <c r="G25" s="19"/>
    </row>
    <row r="26" spans="1:7" x14ac:dyDescent="0.3">
      <c r="A26" s="21"/>
      <c r="B26" s="29"/>
      <c r="C26" s="30"/>
      <c r="D26" s="15"/>
      <c r="E26" s="15"/>
      <c r="F26" s="13"/>
      <c r="G26" s="19"/>
    </row>
    <row r="27" spans="1:7" x14ac:dyDescent="0.3">
      <c r="A27" s="18">
        <v>3</v>
      </c>
      <c r="B27" s="12" t="s">
        <v>4</v>
      </c>
      <c r="C27" s="19"/>
      <c r="D27" s="20"/>
      <c r="E27" s="20"/>
      <c r="F27" s="13"/>
      <c r="G27" s="19"/>
    </row>
    <row r="28" spans="1:7" x14ac:dyDescent="0.3">
      <c r="A28" s="21"/>
      <c r="B28" s="28" t="s">
        <v>19</v>
      </c>
      <c r="C28" s="30"/>
      <c r="D28" s="15"/>
      <c r="E28" s="15"/>
      <c r="F28" s="13"/>
      <c r="G28" s="19"/>
    </row>
    <row r="29" spans="1:7" x14ac:dyDescent="0.3">
      <c r="A29" s="21"/>
      <c r="B29" s="31" t="s">
        <v>20</v>
      </c>
      <c r="C29" s="23">
        <v>39003</v>
      </c>
      <c r="D29" s="15"/>
      <c r="E29" s="24">
        <v>30000</v>
      </c>
      <c r="F29" s="13"/>
      <c r="G29" s="19"/>
    </row>
    <row r="30" spans="1:7" x14ac:dyDescent="0.3">
      <c r="A30" s="21"/>
      <c r="B30" s="31" t="s">
        <v>51</v>
      </c>
      <c r="C30" s="23">
        <v>0</v>
      </c>
      <c r="D30" s="15"/>
      <c r="E30" s="24">
        <v>0</v>
      </c>
      <c r="F30" s="13"/>
      <c r="G30" s="19"/>
    </row>
    <row r="31" spans="1:7" x14ac:dyDescent="0.3">
      <c r="A31" s="21"/>
      <c r="B31" s="31" t="s">
        <v>50</v>
      </c>
      <c r="C31" s="23">
        <v>0</v>
      </c>
      <c r="D31" s="15"/>
      <c r="E31" s="24">
        <v>0</v>
      </c>
      <c r="F31" s="13"/>
      <c r="G31" s="19"/>
    </row>
    <row r="32" spans="1:7" x14ac:dyDescent="0.3">
      <c r="A32" s="21"/>
      <c r="B32" s="31" t="s">
        <v>52</v>
      </c>
      <c r="C32" s="23">
        <v>0</v>
      </c>
      <c r="D32" s="15"/>
      <c r="E32" s="24">
        <v>0</v>
      </c>
      <c r="F32" s="13"/>
      <c r="G32" s="19"/>
    </row>
    <row r="33" spans="1:12" x14ac:dyDescent="0.3">
      <c r="A33" s="21"/>
      <c r="B33" s="31" t="s">
        <v>41</v>
      </c>
      <c r="C33" s="26">
        <v>5129.1000000000004</v>
      </c>
      <c r="D33" s="15"/>
      <c r="E33" s="27">
        <v>0</v>
      </c>
      <c r="F33" s="13"/>
      <c r="G33" s="19"/>
    </row>
    <row r="34" spans="1:12" x14ac:dyDescent="0.3">
      <c r="A34" s="21"/>
      <c r="B34" s="31"/>
      <c r="C34" s="19">
        <f>SUM(C29:C33)</f>
        <v>44132.1</v>
      </c>
      <c r="D34" s="15"/>
      <c r="E34" s="20">
        <f>SUM(E29:E33)</f>
        <v>30000</v>
      </c>
      <c r="F34" s="13"/>
      <c r="G34" s="19"/>
    </row>
    <row r="35" spans="1:12" x14ac:dyDescent="0.3">
      <c r="A35" s="21"/>
      <c r="B35" s="28" t="s">
        <v>36</v>
      </c>
      <c r="C35" s="30"/>
      <c r="D35" s="15"/>
      <c r="E35" s="15"/>
      <c r="F35" s="13"/>
      <c r="G35" s="19"/>
    </row>
    <row r="36" spans="1:12" x14ac:dyDescent="0.3">
      <c r="A36" s="21"/>
      <c r="B36" s="31" t="s">
        <v>20</v>
      </c>
      <c r="C36" s="26">
        <v>0</v>
      </c>
      <c r="D36" s="15"/>
      <c r="E36" s="27">
        <v>0</v>
      </c>
      <c r="F36" s="13"/>
      <c r="G36" s="19"/>
    </row>
    <row r="37" spans="1:12" x14ac:dyDescent="0.3">
      <c r="A37" s="21"/>
      <c r="B37" s="31"/>
      <c r="C37" s="19">
        <f>SUM(C36:C36)</f>
        <v>0</v>
      </c>
      <c r="D37" s="15"/>
      <c r="E37" s="20">
        <f>SUM(E36:E36)</f>
        <v>0</v>
      </c>
      <c r="F37" s="13"/>
      <c r="G37" s="19"/>
    </row>
    <row r="38" spans="1:12" x14ac:dyDescent="0.3">
      <c r="A38" s="13"/>
      <c r="B38" s="31"/>
      <c r="C38" s="15"/>
      <c r="D38" s="15"/>
      <c r="E38" s="15"/>
      <c r="F38" s="13"/>
      <c r="G38" s="19"/>
    </row>
    <row r="39" spans="1:12" x14ac:dyDescent="0.3">
      <c r="A39" s="18"/>
      <c r="B39" s="28" t="s">
        <v>29</v>
      </c>
      <c r="C39" s="32"/>
      <c r="D39" s="13"/>
      <c r="E39" s="13"/>
      <c r="F39" s="13"/>
      <c r="G39" s="19"/>
      <c r="H39" s="13"/>
      <c r="I39" s="13"/>
      <c r="J39" s="13"/>
      <c r="K39" s="13"/>
      <c r="L39" s="13"/>
    </row>
    <row r="40" spans="1:12" x14ac:dyDescent="0.3">
      <c r="A40" s="13"/>
      <c r="B40" s="31" t="s">
        <v>20</v>
      </c>
      <c r="C40" s="23">
        <v>20226.75</v>
      </c>
      <c r="D40" s="15"/>
      <c r="E40" s="24">
        <v>40000</v>
      </c>
      <c r="F40" s="13"/>
      <c r="G40" s="19"/>
      <c r="H40" s="13"/>
      <c r="I40" s="13"/>
      <c r="J40" s="13"/>
      <c r="K40" s="13"/>
      <c r="L40" s="13"/>
    </row>
    <row r="41" spans="1:12" x14ac:dyDescent="0.3">
      <c r="A41" s="13"/>
      <c r="B41" s="31" t="s">
        <v>51</v>
      </c>
      <c r="C41" s="23">
        <v>0</v>
      </c>
      <c r="D41" s="15"/>
      <c r="E41" s="24">
        <v>0</v>
      </c>
      <c r="F41" s="13"/>
      <c r="G41" s="19"/>
      <c r="H41" s="13"/>
      <c r="I41" s="13"/>
      <c r="J41" s="13"/>
      <c r="K41" s="13"/>
      <c r="L41" s="13"/>
    </row>
    <row r="42" spans="1:12" x14ac:dyDescent="0.3">
      <c r="A42" s="13"/>
      <c r="B42" s="31" t="s">
        <v>50</v>
      </c>
      <c r="C42" s="23">
        <v>0</v>
      </c>
      <c r="D42" s="15"/>
      <c r="E42" s="24">
        <v>0</v>
      </c>
      <c r="F42" s="13"/>
      <c r="G42" s="19"/>
      <c r="H42" s="13"/>
      <c r="I42" s="13"/>
      <c r="J42" s="13"/>
      <c r="K42" s="13"/>
      <c r="L42" s="13"/>
    </row>
    <row r="43" spans="1:12" x14ac:dyDescent="0.3">
      <c r="A43" s="13"/>
      <c r="B43" s="31" t="s">
        <v>52</v>
      </c>
      <c r="C43" s="23">
        <v>2500</v>
      </c>
      <c r="D43" s="15"/>
      <c r="E43" s="24">
        <v>0</v>
      </c>
      <c r="F43" s="13"/>
      <c r="G43" s="19"/>
      <c r="H43" s="13"/>
      <c r="I43" s="13"/>
      <c r="J43" s="13"/>
      <c r="K43" s="13"/>
      <c r="L43" s="13"/>
    </row>
    <row r="44" spans="1:12" x14ac:dyDescent="0.3">
      <c r="A44" s="13"/>
      <c r="B44" s="31" t="s">
        <v>41</v>
      </c>
      <c r="C44" s="23">
        <v>1534.9</v>
      </c>
      <c r="D44" s="15"/>
      <c r="E44" s="24">
        <v>0</v>
      </c>
      <c r="F44" s="13"/>
      <c r="G44" s="19"/>
      <c r="H44" s="13"/>
      <c r="I44" s="13"/>
      <c r="J44" s="13"/>
      <c r="K44" s="13"/>
      <c r="L44" s="20"/>
    </row>
    <row r="45" spans="1:12" x14ac:dyDescent="0.3">
      <c r="A45" s="13"/>
      <c r="B45" s="22" t="s">
        <v>53</v>
      </c>
      <c r="C45" s="26">
        <v>0</v>
      </c>
      <c r="D45" s="15"/>
      <c r="E45" s="27">
        <v>0</v>
      </c>
      <c r="F45" s="13"/>
      <c r="G45" s="19"/>
      <c r="H45" s="13"/>
      <c r="I45" s="13"/>
      <c r="J45" s="13"/>
      <c r="K45" s="13"/>
      <c r="L45" s="13"/>
    </row>
    <row r="46" spans="1:12" x14ac:dyDescent="0.3">
      <c r="A46" s="13"/>
      <c r="B46" s="31"/>
      <c r="C46" s="19">
        <f>SUM(C40:C45)</f>
        <v>24261.65</v>
      </c>
      <c r="D46" s="15"/>
      <c r="E46" s="20">
        <f>SUM(E40:E45)</f>
        <v>40000</v>
      </c>
      <c r="F46" s="13"/>
      <c r="G46" s="19"/>
      <c r="H46" s="13"/>
      <c r="I46" s="13"/>
      <c r="J46" s="13"/>
      <c r="K46" s="13"/>
      <c r="L46" s="13"/>
    </row>
    <row r="47" spans="1:12" x14ac:dyDescent="0.3">
      <c r="A47" s="13"/>
      <c r="B47" s="28" t="s">
        <v>30</v>
      </c>
      <c r="C47" s="30"/>
      <c r="D47" s="15"/>
      <c r="E47" s="15"/>
      <c r="F47" s="13"/>
      <c r="G47" s="19"/>
      <c r="H47" s="13"/>
      <c r="I47" s="13"/>
      <c r="J47" s="13"/>
      <c r="K47" s="13"/>
      <c r="L47" s="13"/>
    </row>
    <row r="48" spans="1:12" x14ac:dyDescent="0.3">
      <c r="A48" s="13"/>
      <c r="B48" s="31" t="s">
        <v>20</v>
      </c>
      <c r="C48" s="23">
        <v>117213.6</v>
      </c>
      <c r="D48" s="15"/>
      <c r="E48" s="24">
        <v>140000</v>
      </c>
      <c r="F48" s="13"/>
      <c r="G48" s="19"/>
      <c r="H48" s="13"/>
      <c r="I48" s="13"/>
      <c r="J48" s="13"/>
      <c r="K48" s="13"/>
      <c r="L48" s="13"/>
    </row>
    <row r="49" spans="1:12" x14ac:dyDescent="0.3">
      <c r="A49" s="13"/>
      <c r="B49" s="31" t="s">
        <v>51</v>
      </c>
      <c r="C49" s="23">
        <v>0</v>
      </c>
      <c r="D49" s="15"/>
      <c r="E49" s="24">
        <v>0</v>
      </c>
      <c r="F49" s="13"/>
      <c r="G49" s="19"/>
      <c r="H49" s="13"/>
      <c r="I49" s="13"/>
      <c r="J49" s="13"/>
      <c r="K49" s="13"/>
      <c r="L49" s="13"/>
    </row>
    <row r="50" spans="1:12" x14ac:dyDescent="0.3">
      <c r="A50" s="13"/>
      <c r="B50" s="31" t="s">
        <v>50</v>
      </c>
      <c r="C50" s="23">
        <v>0</v>
      </c>
      <c r="D50" s="15"/>
      <c r="E50" s="24">
        <v>0</v>
      </c>
      <c r="F50" s="13"/>
      <c r="G50" s="19"/>
      <c r="H50" s="13"/>
      <c r="I50" s="13"/>
      <c r="J50" s="13"/>
      <c r="K50" s="13"/>
      <c r="L50" s="13"/>
    </row>
    <row r="51" spans="1:12" x14ac:dyDescent="0.3">
      <c r="A51" s="13"/>
      <c r="B51" s="31" t="s">
        <v>52</v>
      </c>
      <c r="C51" s="23">
        <v>0</v>
      </c>
      <c r="D51" s="15"/>
      <c r="E51" s="24">
        <v>0</v>
      </c>
      <c r="F51" s="13"/>
      <c r="G51" s="19"/>
      <c r="H51" s="13"/>
      <c r="I51" s="13"/>
      <c r="J51" s="13"/>
      <c r="K51" s="13"/>
    </row>
    <row r="52" spans="1:12" x14ac:dyDescent="0.3">
      <c r="A52" s="13"/>
      <c r="B52" s="31" t="s">
        <v>41</v>
      </c>
      <c r="C52" s="23">
        <v>18796.59</v>
      </c>
      <c r="D52" s="15"/>
      <c r="E52" s="24">
        <v>0</v>
      </c>
      <c r="F52" s="13"/>
      <c r="G52" s="19"/>
      <c r="H52" s="13"/>
      <c r="I52" s="13"/>
      <c r="J52" s="13"/>
      <c r="K52" s="13"/>
    </row>
    <row r="53" spans="1:12" x14ac:dyDescent="0.3">
      <c r="A53" s="13"/>
      <c r="B53" s="31" t="s">
        <v>53</v>
      </c>
      <c r="C53" s="26">
        <v>0</v>
      </c>
      <c r="D53" s="15"/>
      <c r="E53" s="27">
        <v>0</v>
      </c>
      <c r="F53" s="13"/>
      <c r="G53" s="19"/>
      <c r="H53" s="13"/>
      <c r="I53" s="13"/>
      <c r="J53" s="13"/>
      <c r="K53" s="13"/>
    </row>
    <row r="54" spans="1:12" x14ac:dyDescent="0.3">
      <c r="A54" s="13"/>
      <c r="B54" s="31"/>
      <c r="C54" s="19">
        <f>SUM(C48:C53)</f>
        <v>136010.19</v>
      </c>
      <c r="D54" s="15"/>
      <c r="E54" s="20">
        <f>SUM(E48:E53)</f>
        <v>140000</v>
      </c>
      <c r="F54" s="13"/>
      <c r="G54" s="19"/>
      <c r="H54" s="13"/>
      <c r="I54" s="13"/>
      <c r="J54" s="13"/>
      <c r="K54" s="13"/>
    </row>
    <row r="55" spans="1:12" x14ac:dyDescent="0.3">
      <c r="A55" s="13"/>
      <c r="B55" s="28" t="s">
        <v>28</v>
      </c>
      <c r="C55" s="30"/>
      <c r="D55" s="15"/>
      <c r="E55" s="15"/>
      <c r="F55" s="13"/>
      <c r="G55" s="19"/>
      <c r="H55" s="13"/>
      <c r="I55" s="13"/>
      <c r="J55" s="13"/>
      <c r="K55" s="20"/>
    </row>
    <row r="56" spans="1:12" x14ac:dyDescent="0.3">
      <c r="A56" s="13"/>
      <c r="B56" s="22" t="s">
        <v>53</v>
      </c>
      <c r="C56" s="26">
        <v>1714.42</v>
      </c>
      <c r="D56" s="15"/>
      <c r="E56" s="27">
        <v>2000</v>
      </c>
      <c r="F56" s="13"/>
      <c r="G56" s="19"/>
      <c r="H56" s="13"/>
      <c r="I56" s="13"/>
      <c r="J56" s="13"/>
      <c r="K56" s="13"/>
    </row>
    <row r="57" spans="1:12" x14ac:dyDescent="0.3">
      <c r="A57" s="13"/>
      <c r="B57" s="13"/>
      <c r="C57" s="19">
        <f>SUM(C56:C56)</f>
        <v>1714.42</v>
      </c>
      <c r="D57" s="15"/>
      <c r="E57" s="20">
        <f>SUM(E56:E56)</f>
        <v>2000</v>
      </c>
      <c r="F57" s="13"/>
      <c r="G57" s="19"/>
      <c r="H57" s="13"/>
      <c r="I57" s="13"/>
      <c r="J57" s="13"/>
      <c r="K57" s="13"/>
    </row>
    <row r="58" spans="1:12" x14ac:dyDescent="0.3">
      <c r="A58" s="13"/>
      <c r="B58" s="13"/>
      <c r="C58" s="33"/>
      <c r="D58" s="15"/>
      <c r="E58" s="20"/>
      <c r="F58" s="13"/>
      <c r="G58" s="19"/>
      <c r="H58" s="13"/>
      <c r="I58" s="13"/>
      <c r="J58" s="13"/>
      <c r="K58" s="13"/>
    </row>
    <row r="59" spans="1:12" x14ac:dyDescent="0.3">
      <c r="A59" s="13"/>
      <c r="B59" s="28" t="s">
        <v>33</v>
      </c>
      <c r="C59" s="34">
        <f>SUM(C34+C37+C46+C54+C57)</f>
        <v>206118.36000000002</v>
      </c>
      <c r="D59" s="15"/>
      <c r="E59" s="35">
        <f>SUM(E34+E37+E46+E54+E57)</f>
        <v>212000</v>
      </c>
      <c r="F59" s="13"/>
      <c r="G59" s="19"/>
      <c r="H59" s="13"/>
      <c r="I59" s="13"/>
      <c r="J59" s="13"/>
      <c r="K59" s="13"/>
    </row>
    <row r="60" spans="1:12" ht="15.5" x14ac:dyDescent="0.35">
      <c r="A60" s="7" t="s">
        <v>77</v>
      </c>
      <c r="B60" s="8"/>
      <c r="C60" s="9"/>
      <c r="D60" s="68"/>
      <c r="E60" s="63"/>
      <c r="F60" s="8"/>
      <c r="G60" s="19"/>
      <c r="H60" s="13"/>
      <c r="I60" s="13"/>
      <c r="J60" s="13"/>
      <c r="K60" s="13"/>
    </row>
    <row r="61" spans="1:12" ht="15.5" x14ac:dyDescent="0.35">
      <c r="A61" s="7"/>
      <c r="B61" s="8"/>
      <c r="C61" s="9"/>
      <c r="D61" s="68"/>
      <c r="E61" s="63"/>
      <c r="F61" s="8"/>
      <c r="G61" s="19"/>
      <c r="H61" s="13"/>
      <c r="I61" s="13"/>
      <c r="J61" s="13"/>
      <c r="K61" s="13"/>
    </row>
    <row r="62" spans="1:12" ht="15.5" x14ac:dyDescent="0.35">
      <c r="A62" s="7" t="s">
        <v>75</v>
      </c>
      <c r="B62" s="8"/>
      <c r="C62" s="9"/>
      <c r="D62" s="68"/>
      <c r="E62" s="63"/>
      <c r="F62" s="8"/>
      <c r="G62" s="19"/>
      <c r="H62" s="13"/>
      <c r="I62" s="13"/>
      <c r="J62" s="13"/>
      <c r="K62" s="13"/>
    </row>
    <row r="63" spans="1:12" ht="15.5" x14ac:dyDescent="0.35">
      <c r="A63" s="7"/>
      <c r="B63" s="8"/>
      <c r="C63" s="9"/>
      <c r="D63" s="68"/>
      <c r="E63" s="63"/>
      <c r="F63" s="8"/>
      <c r="G63" s="19"/>
      <c r="H63" s="13"/>
      <c r="I63" s="13"/>
      <c r="J63" s="13"/>
      <c r="K63" s="13"/>
    </row>
    <row r="64" spans="1:12" x14ac:dyDescent="0.3">
      <c r="A64" s="13"/>
      <c r="B64" s="36"/>
    </row>
    <row r="65" spans="1:11" x14ac:dyDescent="0.3">
      <c r="A65" s="13" t="s">
        <v>0</v>
      </c>
      <c r="B65" s="36"/>
      <c r="C65" s="67" t="s">
        <v>80</v>
      </c>
      <c r="D65" s="14"/>
      <c r="E65" s="67" t="s">
        <v>81</v>
      </c>
      <c r="F65" s="12"/>
      <c r="G65" s="19"/>
    </row>
    <row r="66" spans="1:11" x14ac:dyDescent="0.3">
      <c r="F66" s="13"/>
      <c r="G66" s="19"/>
    </row>
    <row r="67" spans="1:11" x14ac:dyDescent="0.3">
      <c r="A67" s="18">
        <v>4</v>
      </c>
      <c r="B67" s="12" t="s">
        <v>13</v>
      </c>
      <c r="C67" s="19"/>
      <c r="D67" s="20"/>
      <c r="E67" s="20"/>
      <c r="F67" s="13"/>
      <c r="G67" s="19"/>
      <c r="H67" s="12"/>
      <c r="I67" s="12"/>
      <c r="J67" s="12"/>
      <c r="K67" s="12"/>
    </row>
    <row r="68" spans="1:11" x14ac:dyDescent="0.3">
      <c r="A68" s="12"/>
      <c r="B68" s="29" t="s">
        <v>21</v>
      </c>
      <c r="C68" s="23">
        <v>170</v>
      </c>
      <c r="D68" s="20"/>
      <c r="E68" s="24">
        <v>0</v>
      </c>
      <c r="F68" s="13"/>
      <c r="G68" s="19"/>
      <c r="H68" s="12"/>
      <c r="I68" s="12"/>
      <c r="J68" s="12"/>
      <c r="K68" s="12"/>
    </row>
    <row r="69" spans="1:11" x14ac:dyDescent="0.3">
      <c r="A69" s="12"/>
      <c r="B69" s="29" t="s">
        <v>37</v>
      </c>
      <c r="C69" s="23">
        <v>0</v>
      </c>
      <c r="D69" s="20"/>
      <c r="E69" s="24">
        <v>0</v>
      </c>
      <c r="F69" s="13"/>
      <c r="G69" s="19"/>
      <c r="H69" s="12"/>
      <c r="I69" s="12"/>
      <c r="J69" s="12"/>
      <c r="K69" s="12"/>
    </row>
    <row r="70" spans="1:11" x14ac:dyDescent="0.3">
      <c r="A70" s="12"/>
      <c r="B70" s="29" t="s">
        <v>22</v>
      </c>
      <c r="C70" s="23">
        <v>0</v>
      </c>
      <c r="D70" s="20"/>
      <c r="E70" s="24">
        <v>0</v>
      </c>
      <c r="F70" s="13"/>
      <c r="G70" s="19"/>
      <c r="H70" s="12"/>
      <c r="I70" s="12"/>
      <c r="J70" s="12"/>
      <c r="K70" s="12"/>
    </row>
    <row r="71" spans="1:11" x14ac:dyDescent="0.3">
      <c r="A71" s="12"/>
      <c r="B71" s="29" t="s">
        <v>23</v>
      </c>
      <c r="C71" s="23">
        <v>183.95</v>
      </c>
      <c r="D71" s="20"/>
      <c r="E71" s="24">
        <v>0</v>
      </c>
      <c r="F71" s="13"/>
      <c r="G71" s="19"/>
      <c r="H71" s="12"/>
      <c r="I71" s="12"/>
      <c r="J71" s="12"/>
      <c r="K71" s="12"/>
    </row>
    <row r="72" spans="1:11" x14ac:dyDescent="0.3">
      <c r="A72" s="12"/>
      <c r="B72" s="29" t="s">
        <v>54</v>
      </c>
      <c r="C72" s="23">
        <v>0</v>
      </c>
      <c r="D72" s="20"/>
      <c r="E72" s="24">
        <v>0</v>
      </c>
      <c r="F72" s="13"/>
      <c r="G72" s="19"/>
      <c r="H72" s="12"/>
      <c r="I72" s="12"/>
      <c r="J72" s="12"/>
      <c r="K72" s="12"/>
    </row>
    <row r="73" spans="1:11" x14ac:dyDescent="0.3">
      <c r="A73" s="13"/>
      <c r="B73" s="29" t="s">
        <v>24</v>
      </c>
      <c r="C73" s="23">
        <v>0</v>
      </c>
      <c r="D73" s="15"/>
      <c r="E73" s="24">
        <v>0</v>
      </c>
      <c r="F73" s="13"/>
      <c r="G73" s="19"/>
      <c r="H73" s="13"/>
      <c r="I73" s="13"/>
      <c r="J73" s="13"/>
      <c r="K73" s="13"/>
    </row>
    <row r="74" spans="1:11" x14ac:dyDescent="0.3">
      <c r="A74" s="13"/>
      <c r="B74" s="29" t="s">
        <v>25</v>
      </c>
      <c r="C74" s="23">
        <v>1438.63</v>
      </c>
      <c r="D74" s="15"/>
      <c r="E74" s="24">
        <v>0</v>
      </c>
      <c r="F74" s="13"/>
      <c r="G74" s="19"/>
      <c r="H74" s="13"/>
      <c r="I74" s="13"/>
      <c r="J74" s="13"/>
      <c r="K74" s="13"/>
    </row>
    <row r="75" spans="1:11" x14ac:dyDescent="0.3">
      <c r="A75" s="13"/>
      <c r="B75" s="29" t="s">
        <v>26</v>
      </c>
      <c r="C75" s="26">
        <v>1141.28</v>
      </c>
      <c r="D75" s="15"/>
      <c r="E75" s="27">
        <v>0</v>
      </c>
      <c r="F75" s="13"/>
      <c r="G75" s="19"/>
      <c r="H75" s="12"/>
      <c r="I75" s="12"/>
      <c r="J75" s="12"/>
      <c r="K75" s="12"/>
    </row>
    <row r="76" spans="1:11" x14ac:dyDescent="0.3">
      <c r="A76" s="12"/>
      <c r="B76" s="28" t="s">
        <v>15</v>
      </c>
      <c r="C76" s="19">
        <f>SUM(C68:C75)</f>
        <v>2933.86</v>
      </c>
      <c r="D76" s="19"/>
      <c r="E76" s="19">
        <v>3000</v>
      </c>
      <c r="F76" s="13"/>
      <c r="G76" s="19"/>
      <c r="H76" s="13"/>
      <c r="I76" s="13"/>
      <c r="J76" s="13"/>
      <c r="K76" s="13"/>
    </row>
    <row r="77" spans="1:11" x14ac:dyDescent="0.3">
      <c r="A77" s="13"/>
      <c r="B77" s="36"/>
      <c r="C77" s="20"/>
      <c r="D77" s="15"/>
      <c r="E77" s="20"/>
      <c r="F77" s="13"/>
      <c r="G77" s="19"/>
      <c r="H77" s="13"/>
      <c r="I77" s="13"/>
      <c r="J77" s="13"/>
      <c r="K77" s="13"/>
    </row>
    <row r="78" spans="1:11" x14ac:dyDescent="0.3">
      <c r="A78" s="13"/>
      <c r="B78" s="29"/>
      <c r="C78" s="13"/>
      <c r="D78" s="13"/>
      <c r="E78" s="13"/>
      <c r="F78" s="13"/>
      <c r="G78" s="19"/>
    </row>
    <row r="79" spans="1:11" x14ac:dyDescent="0.3">
      <c r="A79" s="18">
        <v>5</v>
      </c>
      <c r="B79" s="12" t="s">
        <v>6</v>
      </c>
      <c r="C79" s="20"/>
      <c r="D79" s="20"/>
      <c r="E79" s="20"/>
      <c r="F79" s="13"/>
      <c r="G79" s="19"/>
    </row>
    <row r="80" spans="1:11" x14ac:dyDescent="0.3">
      <c r="A80" s="21"/>
      <c r="B80" s="25" t="s">
        <v>56</v>
      </c>
      <c r="C80" s="23">
        <v>0</v>
      </c>
      <c r="D80" s="15"/>
      <c r="E80" s="24">
        <v>0</v>
      </c>
      <c r="F80" s="13"/>
      <c r="G80" s="19"/>
    </row>
    <row r="81" spans="1:11" x14ac:dyDescent="0.3">
      <c r="A81" s="21"/>
      <c r="B81" s="37"/>
      <c r="C81" s="26">
        <v>0</v>
      </c>
      <c r="D81" s="15"/>
      <c r="E81" s="27">
        <v>0</v>
      </c>
      <c r="F81" s="13"/>
      <c r="G81" s="19"/>
    </row>
    <row r="82" spans="1:11" x14ac:dyDescent="0.3">
      <c r="A82" s="18"/>
      <c r="B82" s="28" t="s">
        <v>15</v>
      </c>
      <c r="C82" s="19">
        <f>SUM(C80:C81)</f>
        <v>0</v>
      </c>
      <c r="D82" s="20"/>
      <c r="E82" s="20">
        <f>SUM(E80:E81)</f>
        <v>0</v>
      </c>
      <c r="F82" s="13"/>
      <c r="G82" s="19"/>
    </row>
    <row r="83" spans="1:11" x14ac:dyDescent="0.3">
      <c r="A83" s="21"/>
      <c r="B83" s="13"/>
      <c r="C83" s="30"/>
      <c r="D83" s="15"/>
      <c r="E83" s="15"/>
      <c r="F83" s="13"/>
      <c r="G83" s="19"/>
    </row>
    <row r="84" spans="1:11" x14ac:dyDescent="0.3">
      <c r="F84" s="15"/>
      <c r="G84" s="19"/>
    </row>
    <row r="85" spans="1:11" x14ac:dyDescent="0.3">
      <c r="A85" s="18">
        <v>6</v>
      </c>
      <c r="B85" s="38" t="s">
        <v>64</v>
      </c>
      <c r="F85" s="15"/>
      <c r="G85" s="19"/>
      <c r="H85" s="13"/>
      <c r="I85" s="13"/>
      <c r="J85" s="13"/>
      <c r="K85" s="13"/>
    </row>
    <row r="86" spans="1:11" x14ac:dyDescent="0.3">
      <c r="A86" s="13"/>
      <c r="B86" s="29" t="s">
        <v>59</v>
      </c>
      <c r="C86" s="39">
        <v>16739.72</v>
      </c>
      <c r="F86" s="15"/>
      <c r="G86" s="19"/>
      <c r="H86" s="13"/>
      <c r="I86" s="13"/>
      <c r="J86" s="13"/>
      <c r="K86" s="13"/>
    </row>
    <row r="87" spans="1:11" x14ac:dyDescent="0.3">
      <c r="C87" s="15"/>
      <c r="F87" s="15"/>
      <c r="G87" s="19"/>
      <c r="H87" s="12"/>
      <c r="I87" s="12"/>
      <c r="J87" s="12"/>
      <c r="K87" s="12"/>
    </row>
    <row r="88" spans="1:11" x14ac:dyDescent="0.3">
      <c r="C88" s="15"/>
      <c r="D88" s="15"/>
      <c r="E88" s="15"/>
      <c r="F88" s="15"/>
      <c r="G88" s="15"/>
      <c r="H88" s="13"/>
      <c r="I88" s="13"/>
      <c r="J88" s="13"/>
      <c r="K88" s="13"/>
    </row>
    <row r="89" spans="1:11" x14ac:dyDescent="0.3">
      <c r="A89" s="18">
        <v>7</v>
      </c>
      <c r="B89" s="12" t="s">
        <v>7</v>
      </c>
      <c r="C89" s="19"/>
      <c r="D89" s="15"/>
      <c r="E89" s="15"/>
      <c r="F89" s="15"/>
      <c r="G89" s="15"/>
      <c r="H89" s="13"/>
      <c r="I89" s="13"/>
      <c r="J89" s="13"/>
      <c r="K89" s="13"/>
    </row>
    <row r="90" spans="1:11" x14ac:dyDescent="0.3">
      <c r="A90" s="21"/>
      <c r="B90" s="29" t="s">
        <v>38</v>
      </c>
      <c r="C90" s="23">
        <v>0</v>
      </c>
      <c r="D90" s="15"/>
      <c r="E90" s="15"/>
      <c r="F90" s="15"/>
      <c r="G90" s="15"/>
    </row>
    <row r="91" spans="1:11" x14ac:dyDescent="0.3">
      <c r="A91" s="21"/>
      <c r="B91" s="29" t="s">
        <v>60</v>
      </c>
      <c r="C91" s="23">
        <v>150000</v>
      </c>
      <c r="D91" s="20"/>
      <c r="E91" s="20"/>
      <c r="F91" s="15"/>
      <c r="G91" s="15"/>
    </row>
    <row r="92" spans="1:11" x14ac:dyDescent="0.3">
      <c r="A92" s="21"/>
      <c r="B92" s="29" t="s">
        <v>34</v>
      </c>
      <c r="C92" s="26">
        <v>0</v>
      </c>
      <c r="D92" s="15"/>
      <c r="E92" s="20"/>
      <c r="F92" s="15"/>
      <c r="G92" s="15"/>
    </row>
    <row r="93" spans="1:11" x14ac:dyDescent="0.3">
      <c r="A93" s="18"/>
      <c r="B93" s="28" t="s">
        <v>15</v>
      </c>
      <c r="C93" s="19">
        <f>SUM(C90:C92)</f>
        <v>150000</v>
      </c>
      <c r="D93" s="15"/>
      <c r="E93" s="20"/>
      <c r="F93" s="13"/>
      <c r="G93" s="15"/>
    </row>
    <row r="94" spans="1:11" x14ac:dyDescent="0.3">
      <c r="A94" s="18"/>
      <c r="B94" s="28"/>
      <c r="C94" s="19"/>
      <c r="D94" s="15"/>
      <c r="E94" s="20"/>
      <c r="F94" s="13"/>
      <c r="G94" s="15"/>
    </row>
    <row r="95" spans="1:11" x14ac:dyDescent="0.3">
      <c r="A95" s="21"/>
      <c r="B95" s="13"/>
      <c r="C95" s="30"/>
      <c r="D95" s="20"/>
      <c r="E95" s="20"/>
      <c r="F95" s="13"/>
      <c r="G95" s="15"/>
    </row>
    <row r="96" spans="1:11" x14ac:dyDescent="0.3">
      <c r="A96" s="18">
        <v>8</v>
      </c>
      <c r="B96" s="12" t="s">
        <v>39</v>
      </c>
      <c r="C96" s="19"/>
      <c r="D96" s="20"/>
      <c r="E96" s="20"/>
      <c r="F96" s="13"/>
      <c r="G96" s="15"/>
    </row>
    <row r="97" spans="1:7" x14ac:dyDescent="0.3">
      <c r="A97" s="21"/>
      <c r="B97" s="29" t="s">
        <v>27</v>
      </c>
      <c r="C97" s="23">
        <v>0</v>
      </c>
      <c r="D97" s="15"/>
      <c r="E97" s="20"/>
      <c r="F97" s="13"/>
      <c r="G97" s="15"/>
    </row>
    <row r="98" spans="1:7" x14ac:dyDescent="0.3">
      <c r="A98" s="21"/>
      <c r="B98" s="29" t="s">
        <v>61</v>
      </c>
      <c r="C98" s="26">
        <v>0</v>
      </c>
      <c r="D98" s="20"/>
      <c r="E98" s="20"/>
      <c r="F98" s="13"/>
      <c r="G98" s="15"/>
    </row>
    <row r="99" spans="1:7" x14ac:dyDescent="0.3">
      <c r="A99" s="12"/>
      <c r="B99" s="28" t="s">
        <v>15</v>
      </c>
      <c r="C99" s="19">
        <f>SUM(C97:C98)</f>
        <v>0</v>
      </c>
      <c r="D99" s="15"/>
      <c r="E99" s="20"/>
      <c r="F99" s="13"/>
      <c r="G99" s="15"/>
    </row>
    <row r="100" spans="1:7" x14ac:dyDescent="0.3">
      <c r="C100" s="13"/>
      <c r="D100" s="15"/>
      <c r="E100" s="20"/>
      <c r="F100" s="13"/>
      <c r="G100" s="15"/>
    </row>
    <row r="101" spans="1:7" x14ac:dyDescent="0.3">
      <c r="C101" s="13"/>
      <c r="D101" s="20"/>
      <c r="E101" s="20"/>
      <c r="F101" s="13"/>
      <c r="G101" s="15"/>
    </row>
    <row r="102" spans="1:7" x14ac:dyDescent="0.3">
      <c r="C102" s="13"/>
      <c r="D102" s="13"/>
      <c r="E102" s="13"/>
      <c r="F102" s="13"/>
      <c r="G102" s="15"/>
    </row>
    <row r="103" spans="1:7" x14ac:dyDescent="0.3">
      <c r="C103" s="13"/>
      <c r="D103" s="13"/>
      <c r="E103" s="13"/>
      <c r="F103" s="13"/>
      <c r="G103" s="15"/>
    </row>
    <row r="104" spans="1:7" x14ac:dyDescent="0.3">
      <c r="D104" s="13"/>
      <c r="E104" s="13"/>
      <c r="F104" s="13"/>
      <c r="G104" s="15"/>
    </row>
    <row r="105" spans="1:7" x14ac:dyDescent="0.3">
      <c r="D105" s="13"/>
      <c r="E105" s="13"/>
      <c r="F105" s="13"/>
      <c r="G105" s="15"/>
    </row>
    <row r="106" spans="1:7" x14ac:dyDescent="0.3">
      <c r="G106" s="15"/>
    </row>
    <row r="107" spans="1:7" x14ac:dyDescent="0.3">
      <c r="G107" s="15"/>
    </row>
    <row r="108" spans="1:7" x14ac:dyDescent="0.3">
      <c r="G108" s="15"/>
    </row>
    <row r="109" spans="1:7" x14ac:dyDescent="0.3">
      <c r="G109" s="15"/>
    </row>
    <row r="110" spans="1:7" x14ac:dyDescent="0.3">
      <c r="G110" s="15"/>
    </row>
    <row r="111" spans="1:7" x14ac:dyDescent="0.3">
      <c r="G111" s="15"/>
    </row>
    <row r="112" spans="1:7" x14ac:dyDescent="0.3">
      <c r="G112" s="15"/>
    </row>
    <row r="113" spans="7:7" x14ac:dyDescent="0.3">
      <c r="G113" s="15"/>
    </row>
    <row r="114" spans="7:7" x14ac:dyDescent="0.3">
      <c r="G114" s="15"/>
    </row>
    <row r="115" spans="7:7" x14ac:dyDescent="0.3">
      <c r="G115" s="15"/>
    </row>
    <row r="116" spans="7:7" x14ac:dyDescent="0.3">
      <c r="G116" s="15"/>
    </row>
    <row r="117" spans="7:7" x14ac:dyDescent="0.3">
      <c r="G117" s="15"/>
    </row>
    <row r="118" spans="7:7" x14ac:dyDescent="0.3">
      <c r="G118" s="15"/>
    </row>
    <row r="119" spans="7:7" x14ac:dyDescent="0.3">
      <c r="G119" s="15"/>
    </row>
  </sheetData>
  <sheetProtection algorithmName="SHA-512" hashValue="X6ZoxsgDux6utYdVjT0pc6iSVkOhT71wGlFAV0G1hVnbs6muEQyO5WWR99+E0VPW6LhxdE8U+FRdn3xyl2goPw==" saltValue="Ch6kG5MFGvaPY1BXNYBH6g==" spinCount="100000" sheet="1" objects="1" scenarios="1"/>
  <pageMargins left="0.7" right="0.7" top="0.75" bottom="0.75" header="0.3" footer="0.3"/>
  <pageSetup paperSize="9" scale="95" orientation="portrait" r:id="rId1"/>
  <headerFooter>
    <oddHeader xml:space="preserve">&amp;R
</oddHeader>
    <oddFooter>&amp;R&amp;"-,Normal"&amp;8Noter 1/1-31/12 2022, side &amp;P af &amp;N</oddFooter>
  </headerFooter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60" workbookViewId="0"/>
  </sheetViews>
  <sheetFormatPr defaultRowHeight="12.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 Resultat og balance</vt:lpstr>
      <vt:lpstr>Note</vt:lpstr>
      <vt:lpstr>Ark1</vt:lpstr>
      <vt:lpstr>Note!Udskriftsområde</vt:lpstr>
    </vt:vector>
  </TitlesOfParts>
  <Company>Medarbejder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lenab</dc:creator>
  <cp:lastModifiedBy>Karen Louise Pedersen</cp:lastModifiedBy>
  <cp:lastPrinted>2023-01-11T09:11:04Z</cp:lastPrinted>
  <dcterms:created xsi:type="dcterms:W3CDTF">2003-10-01T07:21:46Z</dcterms:created>
  <dcterms:modified xsi:type="dcterms:W3CDTF">2023-04-12T09:54:49Z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ummer">
    <vt:lpwstr>D13-36975</vt:lpwstr>
  </property>
  <property fmtid="{D5CDD505-2E9C-101B-9397-08002B2CF9AE}" pid="3" name="AfsenderNavn">
    <vt:lpwstr>Lena Bomholt</vt:lpwstr>
  </property>
  <property fmtid="{D5CDD505-2E9C-101B-9397-08002B2CF9AE}" pid="4" name="AfsenderTitel">
    <vt:lpwstr>Økonomimedarbejder</vt:lpwstr>
  </property>
  <property fmtid="{D5CDD505-2E9C-101B-9397-08002B2CF9AE}" pid="5" name="AfsendelsesDato">
    <vt:lpwstr/>
  </property>
  <property fmtid="{D5CDD505-2E9C-101B-9397-08002B2CF9AE}" pid="6" name="ModtagerAdresse">
    <vt:lpwstr/>
  </property>
  <property fmtid="{D5CDD505-2E9C-101B-9397-08002B2CF9AE}" pid="7" name="DokumentTitel">
    <vt:lpwstr>Kreds 9 skabelon 2012</vt:lpwstr>
  </property>
  <property fmtid="{D5CDD505-2E9C-101B-9397-08002B2CF9AE}" pid="8" name="sagsnummer">
    <vt:lpwstr>S12-392</vt:lpwstr>
  </property>
  <property fmtid="{D5CDD505-2E9C-101B-9397-08002B2CF9AE}" pid="9" name="KonsulentInitialer">
    <vt:lpwstr>LBO</vt:lpwstr>
  </property>
  <property fmtid="{D5CDD505-2E9C-101B-9397-08002B2CF9AE}" pid="10" name="SekretaerInitialer">
    <vt:lpwstr/>
  </property>
  <property fmtid="{D5CDD505-2E9C-101B-9397-08002B2CF9AE}" pid="11" name="SekretaerNavn">
    <vt:lpwstr/>
  </property>
  <property fmtid="{D5CDD505-2E9C-101B-9397-08002B2CF9AE}" pid="12" name="SekretaerTitel">
    <vt:lpwstr/>
  </property>
  <property fmtid="{D5CDD505-2E9C-101B-9397-08002B2CF9AE}" pid="13" name="Senest redigeret">
    <vt:lpwstr>28-01-2013</vt:lpwstr>
  </property>
  <property fmtid="{D5CDD505-2E9C-101B-9397-08002B2CF9AE}" pid="14" name="Senest redigeret af">
    <vt:lpwstr>Lena Bomholt</vt:lpwstr>
  </property>
  <property fmtid="{D5CDD505-2E9C-101B-9397-08002B2CF9AE}" pid="15" name="Versionsnummer">
    <vt:lpwstr>1.0</vt:lpwstr>
  </property>
  <property fmtid="{D5CDD505-2E9C-101B-9397-08002B2CF9AE}" pid="16" name="Oprettet af">
    <vt:lpwstr>Lena Bomholt</vt:lpwstr>
  </property>
  <property fmtid="{D5CDD505-2E9C-101B-9397-08002B2CF9AE}" pid="17" name="ModtagelsesDato">
    <vt:lpwstr/>
  </property>
  <property fmtid="{D5CDD505-2E9C-101B-9397-08002B2CF9AE}" pid="18" name="Comments">
    <vt:lpwstr/>
  </property>
</Properties>
</file>