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/>
  <mc:AlternateContent xmlns:mc="http://schemas.openxmlformats.org/markup-compatibility/2006">
    <mc:Choice Requires="x15">
      <x15ac:absPath xmlns:x15ac="http://schemas.microsoft.com/office/spreadsheetml/2010/11/ac" url="https://slotsvaenget-my.sharepoint.com/personal/mh_slotsvaenget_dk/Documents/2022-2023/TR og KB/KB8/Budget og regnskab Kreds 8/"/>
    </mc:Choice>
  </mc:AlternateContent>
  <xr:revisionPtr revIDLastSave="125" documentId="8_{FBFAF1F3-01F5-4DE9-8A42-A0557A0E2AC4}" xr6:coauthVersionLast="47" xr6:coauthVersionMax="47" xr10:uidLastSave="{98142E6C-A21D-4D07-A78F-3A270A887A24}"/>
  <bookViews>
    <workbookView xWindow="-108" yWindow="-108" windowWidth="23256" windowHeight="12576" firstSheet="1" activeTab="1" xr2:uid="{00000000-000D-0000-FFFF-FFFF00000000}"/>
  </bookViews>
  <sheets>
    <sheet name="Budget kreds 8, 2023" sheetId="1" r:id="rId1"/>
    <sheet name="Budget incl budget22 og regn22 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1" i="2" l="1"/>
  <c r="C78" i="2"/>
  <c r="C75" i="2"/>
  <c r="C62" i="2"/>
  <c r="C59" i="2"/>
  <c r="C51" i="2"/>
  <c r="C43" i="2"/>
  <c r="C40" i="2"/>
  <c r="C25" i="2"/>
  <c r="C21" i="2"/>
  <c r="C18" i="2"/>
  <c r="C14" i="2"/>
  <c r="C9" i="2"/>
  <c r="E78" i="2"/>
  <c r="D78" i="2"/>
  <c r="E75" i="2"/>
  <c r="D75" i="2"/>
  <c r="E62" i="2"/>
  <c r="D62" i="2"/>
  <c r="E59" i="2"/>
  <c r="D59" i="2"/>
  <c r="E51" i="2"/>
  <c r="D51" i="2"/>
  <c r="E43" i="2"/>
  <c r="D43" i="2"/>
  <c r="E40" i="2"/>
  <c r="D40" i="2"/>
  <c r="E25" i="2"/>
  <c r="D25" i="2"/>
  <c r="E21" i="2"/>
  <c r="D21" i="2"/>
  <c r="E18" i="2"/>
  <c r="D18" i="2"/>
  <c r="E14" i="2"/>
  <c r="D14" i="2"/>
  <c r="E9" i="2"/>
  <c r="D9" i="2"/>
  <c r="C77" i="1"/>
  <c r="C39" i="1"/>
  <c r="C62" i="1" s="1"/>
  <c r="C42" i="1"/>
  <c r="C50" i="1"/>
  <c r="C58" i="1"/>
  <c r="C61" i="1"/>
  <c r="C74" i="1"/>
  <c r="D77" i="1"/>
  <c r="D74" i="1"/>
  <c r="D61" i="1"/>
  <c r="D58" i="1"/>
  <c r="D50" i="1"/>
  <c r="D42" i="1"/>
  <c r="D39" i="1"/>
  <c r="D62" i="1" s="1"/>
  <c r="C24" i="1"/>
  <c r="D24" i="1"/>
  <c r="C20" i="1"/>
  <c r="D20" i="1"/>
  <c r="C17" i="1"/>
  <c r="D17" i="1"/>
  <c r="C13" i="1"/>
  <c r="D13" i="1"/>
  <c r="C8" i="1"/>
  <c r="D8" i="1"/>
  <c r="C63" i="2" l="1"/>
  <c r="E63" i="2"/>
  <c r="C32" i="2"/>
  <c r="D32" i="2"/>
  <c r="E32" i="2"/>
  <c r="E79" i="2" s="1"/>
  <c r="D63" i="2"/>
  <c r="D79" i="2"/>
  <c r="D81" i="2" s="1"/>
  <c r="D31" i="1"/>
  <c r="D78" i="1" s="1"/>
  <c r="D80" i="1" s="1"/>
  <c r="C31" i="1"/>
  <c r="C79" i="2" l="1"/>
  <c r="C81" i="2" s="1"/>
  <c r="C78" i="1"/>
  <c r="C80" i="1" s="1"/>
</calcChain>
</file>

<file path=xl/sharedStrings.xml><?xml version="1.0" encoding="utf-8"?>
<sst xmlns="http://schemas.openxmlformats.org/spreadsheetml/2006/main" count="319" uniqueCount="159">
  <si>
    <t>Kreds 8</t>
  </si>
  <si>
    <t>Kontonummer</t>
  </si>
  <si>
    <t>Kontonavn</t>
  </si>
  <si>
    <t>Budget 2023</t>
  </si>
  <si>
    <t>Regnskab 2022</t>
  </si>
  <si>
    <t>10000</t>
  </si>
  <si>
    <t>INDTÆGTER</t>
  </si>
  <si>
    <t>10100</t>
  </si>
  <si>
    <t>Kredstilskud fra Hovedforeningen</t>
  </si>
  <si>
    <t>10500</t>
  </si>
  <si>
    <t>Salg af brugt inventar eller edb</t>
  </si>
  <si>
    <t>10700</t>
  </si>
  <si>
    <t>Andre indtægter</t>
  </si>
  <si>
    <t>11900</t>
  </si>
  <si>
    <t>INDTÆGTER I ALT</t>
  </si>
  <si>
    <t>20000</t>
  </si>
  <si>
    <t>UDGIFTER</t>
  </si>
  <si>
    <t>20010</t>
  </si>
  <si>
    <t>KREDSBESTYRELSEN</t>
  </si>
  <si>
    <t>20015</t>
  </si>
  <si>
    <t>FRIKØB</t>
  </si>
  <si>
    <t>20100</t>
  </si>
  <si>
    <t>Frikøb</t>
  </si>
  <si>
    <t>20500</t>
  </si>
  <si>
    <t>Frikøb i alt</t>
  </si>
  <si>
    <t>21000</t>
  </si>
  <si>
    <t>HONORARER</t>
  </si>
  <si>
    <t>21100</t>
  </si>
  <si>
    <t>Honorarer</t>
  </si>
  <si>
    <t>21300</t>
  </si>
  <si>
    <t>Lønsumsafgift m.v.</t>
  </si>
  <si>
    <t>21500</t>
  </si>
  <si>
    <t>HONORARER I ALT</t>
  </si>
  <si>
    <t>22000</t>
  </si>
  <si>
    <t>REJSEUDGIFTER</t>
  </si>
  <si>
    <t>22100</t>
  </si>
  <si>
    <t>Rejseudgifter</t>
  </si>
  <si>
    <t>22500</t>
  </si>
  <si>
    <t>REJSEUDGIFTER I ALT</t>
  </si>
  <si>
    <t>23000</t>
  </si>
  <si>
    <t>KM-KØRSEL og DIÆTER</t>
  </si>
  <si>
    <t>23100</t>
  </si>
  <si>
    <t>KM-kørsel</t>
  </si>
  <si>
    <t>23200</t>
  </si>
  <si>
    <t>Diæter</t>
  </si>
  <si>
    <t>23500</t>
  </si>
  <si>
    <t>KM-KØRSEL og DIÆTER I ALT</t>
  </si>
  <si>
    <t>24800</t>
  </si>
  <si>
    <t>Kurser og -materiale</t>
  </si>
  <si>
    <t>26000</t>
  </si>
  <si>
    <t>Vikarudgifter</t>
  </si>
  <si>
    <t>27000</t>
  </si>
  <si>
    <t>Kredsbestyrelsesmøder</t>
  </si>
  <si>
    <t>28100</t>
  </si>
  <si>
    <t>Inventar</t>
  </si>
  <si>
    <t>28200</t>
  </si>
  <si>
    <t>IT</t>
  </si>
  <si>
    <t>29000</t>
  </si>
  <si>
    <t>Andre udgifter</t>
  </si>
  <si>
    <t>29500</t>
  </si>
  <si>
    <t>KREDSBESTYRELSEN I ALT</t>
  </si>
  <si>
    <t>30000</t>
  </si>
  <si>
    <t>KREDSEN</t>
  </si>
  <si>
    <t>30010</t>
  </si>
  <si>
    <t>GENERALFORSAMLING</t>
  </si>
  <si>
    <t>30100</t>
  </si>
  <si>
    <t>Generalf. Mødeudgifter</t>
  </si>
  <si>
    <t>30110</t>
  </si>
  <si>
    <t>Generalf. Honorar uden CVR</t>
  </si>
  <si>
    <t>30130</t>
  </si>
  <si>
    <t>Generalf. KM-godtgørelse</t>
  </si>
  <si>
    <t>30140</t>
  </si>
  <si>
    <t>Generalf. Honorar efter faktura</t>
  </si>
  <si>
    <t>30150</t>
  </si>
  <si>
    <t>Generalf. Transport, deltagere</t>
  </si>
  <si>
    <t>30500</t>
  </si>
  <si>
    <t>GENERALFORSAMLING I ALT</t>
  </si>
  <si>
    <t>31000</t>
  </si>
  <si>
    <t>REPRÆSENTANTSKABSMØDE</t>
  </si>
  <si>
    <t>31100</t>
  </si>
  <si>
    <t>Rep. Mødeudgifter</t>
  </si>
  <si>
    <t>31500</t>
  </si>
  <si>
    <t>REPRÆSENTANTSKABSMØDE I ALT</t>
  </si>
  <si>
    <t>32000</t>
  </si>
  <si>
    <t>MEDLEMSMØDER OG -KURSER</t>
  </si>
  <si>
    <t>32100</t>
  </si>
  <si>
    <t>Medl.mød, Mødeudgifter</t>
  </si>
  <si>
    <t>32110</t>
  </si>
  <si>
    <t>Medl.mød, honorar uden CVR</t>
  </si>
  <si>
    <t>32130</t>
  </si>
  <si>
    <t>Medl.mød, KM-godtgørelse</t>
  </si>
  <si>
    <t>32140</t>
  </si>
  <si>
    <t>Medl.mød, Honorar efter faktura</t>
  </si>
  <si>
    <t>32150</t>
  </si>
  <si>
    <t>Medl.mød, Transport, deltagere</t>
  </si>
  <si>
    <t>32160</t>
  </si>
  <si>
    <t>Medl.mød, Vikarudgifter</t>
  </si>
  <si>
    <t>32500</t>
  </si>
  <si>
    <t>MEDLEMSMØDER OG -KURSER I ALT</t>
  </si>
  <si>
    <t>33000</t>
  </si>
  <si>
    <t>TR-MØDER OG -KURSER</t>
  </si>
  <si>
    <t>33100</t>
  </si>
  <si>
    <t>TR-møder, Mødeudgifter</t>
  </si>
  <si>
    <t>33110</t>
  </si>
  <si>
    <t>TR-møder, honorar uden CVR</t>
  </si>
  <si>
    <t>33130</t>
  </si>
  <si>
    <t>TR-møder, KM-godtgørelse</t>
  </si>
  <si>
    <t>33140</t>
  </si>
  <si>
    <t>TR-møder, Honorar efter faktura</t>
  </si>
  <si>
    <t>33150</t>
  </si>
  <si>
    <t>TR-møder, Transport, deltagere</t>
  </si>
  <si>
    <t>33160</t>
  </si>
  <si>
    <t>TR-møder, Vikarudgifter</t>
  </si>
  <si>
    <t>33500</t>
  </si>
  <si>
    <t>TR-MØDER OG -KURSER I ALT</t>
  </si>
  <si>
    <t>34000</t>
  </si>
  <si>
    <t>ANDRE UDGIFTER VEDR. KREDSEN</t>
  </si>
  <si>
    <t>34100</t>
  </si>
  <si>
    <t>Øvrige udgifter</t>
  </si>
  <si>
    <t>34500</t>
  </si>
  <si>
    <t>ANDRE UDGIFTER VEDR. KREDSEN I ALT</t>
  </si>
  <si>
    <t>37000</t>
  </si>
  <si>
    <t>KREDSEN I ALT</t>
  </si>
  <si>
    <t>50000</t>
  </si>
  <si>
    <t>ADMINISTRATION</t>
  </si>
  <si>
    <t>50040</t>
  </si>
  <si>
    <t>Porto</t>
  </si>
  <si>
    <t>50060</t>
  </si>
  <si>
    <t>Fotokopiering</t>
  </si>
  <si>
    <t>50070</t>
  </si>
  <si>
    <t>Papir og kuverter</t>
  </si>
  <si>
    <t>50080</t>
  </si>
  <si>
    <t>Kontorartikler</t>
  </si>
  <si>
    <t>50090</t>
  </si>
  <si>
    <t>Software og IT</t>
  </si>
  <si>
    <t>50100</t>
  </si>
  <si>
    <t>Gebyr</t>
  </si>
  <si>
    <t>50110</t>
  </si>
  <si>
    <t>Kassedifference</t>
  </si>
  <si>
    <t>50120</t>
  </si>
  <si>
    <t>Abonnementer</t>
  </si>
  <si>
    <t>50130</t>
  </si>
  <si>
    <t>Gaver</t>
  </si>
  <si>
    <t>50140</t>
  </si>
  <si>
    <t>Revision</t>
  </si>
  <si>
    <t>50500</t>
  </si>
  <si>
    <t>ADMINISTRATION I ALT</t>
  </si>
  <si>
    <t>50600</t>
  </si>
  <si>
    <t>ØVRIGE UDGIFTER</t>
  </si>
  <si>
    <t>50610</t>
  </si>
  <si>
    <t>50650</t>
  </si>
  <si>
    <t>ØVRIGE UDGIFTER I ALT</t>
  </si>
  <si>
    <t>52000</t>
  </si>
  <si>
    <t>UDGIFTER I ALT</t>
  </si>
  <si>
    <t>54100</t>
  </si>
  <si>
    <t>Andel af formue til hovedforeningen</t>
  </si>
  <si>
    <t>55500</t>
  </si>
  <si>
    <t>ÅRETS RESULTAT</t>
  </si>
  <si>
    <t>Budget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</si>
</sst>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9"/>
      <color rgb="FF000000"/>
      <name val="Segoe UI"/>
      <family val="2"/>
    </font>
    <font>
      <b/>
      <u/>
      <sz val="9"/>
      <color rgb="FF000000"/>
      <name val="Segoe UI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Segoe UI"/>
      <family val="2"/>
    </font>
    <font>
      <b/>
      <sz val="9"/>
      <color theme="2" tint="-0.249977111117893"/>
      <name val="Segoe UI"/>
      <family val="2"/>
    </font>
    <font>
      <sz val="9"/>
      <color theme="2" tint="-0.249977111117893"/>
      <name val="Segoe UI"/>
      <family val="2"/>
    </font>
    <font>
      <b/>
      <sz val="9"/>
      <color theme="2" tint="-0.49998474074526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3" xfId="0" applyNumberFormat="1" applyFont="1" applyFill="1" applyBorder="1" applyAlignment="1">
      <alignment horizontal="left" vertical="center" readingOrder="1"/>
    </xf>
    <xf numFmtId="49" fontId="1" fillId="0" borderId="3" xfId="0" applyNumberFormat="1" applyFont="1" applyBorder="1" applyAlignment="1">
      <alignment horizontal="left" vertical="center" readingOrder="1"/>
    </xf>
    <xf numFmtId="0" fontId="1" fillId="0" borderId="2" xfId="0" applyFont="1" applyBorder="1" applyAlignment="1">
      <alignment horizontal="left" vertical="center" readingOrder="1"/>
    </xf>
    <xf numFmtId="49" fontId="2" fillId="0" borderId="2" xfId="0" applyNumberFormat="1" applyFont="1" applyBorder="1" applyAlignment="1">
      <alignment horizontal="left" vertical="center" readingOrder="1"/>
    </xf>
    <xf numFmtId="49" fontId="1" fillId="0" borderId="2" xfId="0" applyNumberFormat="1" applyFont="1" applyBorder="1" applyAlignment="1">
      <alignment horizontal="left" vertical="center" readingOrder="1"/>
    </xf>
    <xf numFmtId="3" fontId="1" fillId="2" borderId="2" xfId="0" applyNumberFormat="1" applyFont="1" applyFill="1" applyBorder="1" applyAlignment="1">
      <alignment horizontal="center" vertical="center" readingOrder="1"/>
    </xf>
    <xf numFmtId="3" fontId="1" fillId="0" borderId="3" xfId="0" applyNumberFormat="1" applyFont="1" applyBorder="1" applyAlignment="1">
      <alignment horizontal="left" vertical="center" readingOrder="1"/>
    </xf>
    <xf numFmtId="3" fontId="1" fillId="0" borderId="4" xfId="0" applyNumberFormat="1" applyFont="1" applyBorder="1" applyAlignment="1">
      <alignment horizontal="right" vertical="center" readingOrder="1"/>
    </xf>
    <xf numFmtId="3" fontId="0" fillId="0" borderId="0" xfId="0" applyNumberFormat="1"/>
    <xf numFmtId="49" fontId="4" fillId="0" borderId="3" xfId="0" applyNumberFormat="1" applyFont="1" applyBorder="1" applyAlignment="1">
      <alignment horizontal="left" vertical="center" readingOrder="1"/>
    </xf>
    <xf numFmtId="3" fontId="4" fillId="0" borderId="4" xfId="0" applyNumberFormat="1" applyFont="1" applyBorder="1" applyAlignment="1">
      <alignment horizontal="right" vertical="center" readingOrder="1"/>
    </xf>
    <xf numFmtId="0" fontId="3" fillId="0" borderId="0" xfId="0" applyFont="1"/>
    <xf numFmtId="3" fontId="4" fillId="2" borderId="3" xfId="0" applyNumberFormat="1" applyFont="1" applyFill="1" applyBorder="1" applyAlignment="1">
      <alignment horizontal="center" vertical="center" readingOrder="1"/>
    </xf>
    <xf numFmtId="3" fontId="4" fillId="2" borderId="4" xfId="0" applyNumberFormat="1" applyFont="1" applyFill="1" applyBorder="1" applyAlignment="1">
      <alignment horizontal="center" vertical="center" readingOrder="1"/>
    </xf>
    <xf numFmtId="3" fontId="4" fillId="3" borderId="4" xfId="0" applyNumberFormat="1" applyFont="1" applyFill="1" applyBorder="1" applyAlignment="1">
      <alignment horizontal="right" vertical="center" readingOrder="1"/>
    </xf>
    <xf numFmtId="3" fontId="1" fillId="3" borderId="4" xfId="0" applyNumberFormat="1" applyFont="1" applyFill="1" applyBorder="1" applyAlignment="1">
      <alignment horizontal="right" vertical="center" readingOrder="1"/>
    </xf>
    <xf numFmtId="49" fontId="2" fillId="4" borderId="2" xfId="0" applyNumberFormat="1" applyFont="1" applyFill="1" applyBorder="1" applyAlignment="1">
      <alignment horizontal="left" vertical="center" readingOrder="1"/>
    </xf>
    <xf numFmtId="3" fontId="4" fillId="4" borderId="4" xfId="0" applyNumberFormat="1" applyFont="1" applyFill="1" applyBorder="1" applyAlignment="1">
      <alignment horizontal="right" vertical="center" readingOrder="1"/>
    </xf>
    <xf numFmtId="3" fontId="1" fillId="0" borderId="3" xfId="0" applyNumberFormat="1" applyFont="1" applyBorder="1" applyAlignment="1">
      <alignment horizontal="right" vertical="center" readingOrder="1"/>
    </xf>
    <xf numFmtId="3" fontId="1" fillId="3" borderId="3" xfId="0" applyNumberFormat="1" applyFont="1" applyFill="1" applyBorder="1" applyAlignment="1">
      <alignment horizontal="right" vertical="center" readingOrder="1"/>
    </xf>
    <xf numFmtId="3" fontId="6" fillId="0" borderId="3" xfId="0" applyNumberFormat="1" applyFont="1" applyBorder="1" applyAlignment="1">
      <alignment horizontal="left" vertical="center" readingOrder="1"/>
    </xf>
    <xf numFmtId="3" fontId="6" fillId="0" borderId="3" xfId="0" applyNumberFormat="1" applyFont="1" applyBorder="1" applyAlignment="1">
      <alignment horizontal="right" vertical="center" readingOrder="1"/>
    </xf>
    <xf numFmtId="3" fontId="5" fillId="4" borderId="4" xfId="0" applyNumberFormat="1" applyFont="1" applyFill="1" applyBorder="1" applyAlignment="1">
      <alignment horizontal="right" vertical="center" readingOrder="1"/>
    </xf>
    <xf numFmtId="3" fontId="5" fillId="0" borderId="4" xfId="0" applyNumberFormat="1" applyFont="1" applyBorder="1" applyAlignment="1">
      <alignment horizontal="right" vertical="center" readingOrder="1"/>
    </xf>
    <xf numFmtId="3" fontId="7" fillId="2" borderId="3" xfId="0" applyNumberFormat="1" applyFont="1" applyFill="1" applyBorder="1" applyAlignment="1">
      <alignment horizontal="center" vertical="center" readingOrder="1"/>
    </xf>
    <xf numFmtId="3" fontId="5" fillId="3" borderId="4" xfId="0" applyNumberFormat="1" applyFont="1" applyFill="1" applyBorder="1" applyAlignment="1">
      <alignment horizontal="right" vertical="center" readingOrder="1"/>
    </xf>
    <xf numFmtId="3" fontId="6" fillId="3" borderId="3" xfId="0" applyNumberFormat="1" applyFont="1" applyFill="1" applyBorder="1" applyAlignment="1">
      <alignment horizontal="right" vertical="center" readingOrder="1"/>
    </xf>
    <xf numFmtId="0" fontId="4" fillId="2" borderId="1" xfId="0" applyFont="1" applyFill="1" applyBorder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1036320</xdr:colOff>
      <xdr:row>0</xdr:row>
      <xdr:rowOff>30480</xdr:rowOff>
    </xdr:from>
    <xdr:to>
      <xdr:col>1</xdr:col>
      <xdr:colOff>2000250</xdr:colOff>
      <xdr:row>0</xdr:row>
      <xdr:rowOff>943928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7CC659A-D1B9-463C-9CD2-4F9CAF312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20240" y="30480"/>
          <a:ext cx="963930" cy="9077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1405310</xdr:colOff>
      <xdr:row>0</xdr:row>
      <xdr:rowOff>45720</xdr:rowOff>
    </xdr:from>
    <xdr:to>
      <xdr:col>1</xdr:col>
      <xdr:colOff>2183130</xdr:colOff>
      <xdr:row>2</xdr:row>
      <xdr:rowOff>46673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7F93892-E6EA-4B17-B517-7AB4DD212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82550" y="45720"/>
          <a:ext cx="777820" cy="732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D80"/>
  <sheetViews>
    <sheetView showGridLines="0" workbookViewId="0">
      <pane xSplit="2" ySplit="2" topLeftCell="C3" activePane="bottomRight" state="frozen"/>
      <selection pane="bottomRight" activeCell="F10" sqref="F10"/>
      <selection pane="bottomLeft"/>
      <selection pane="topRight"/>
    </sheetView>
  </sheetViews>
  <sheetFormatPr defaultRowHeight="14.45"/>
  <cols>
    <col min="1" max="1" width="12.85546875" customWidth="1"/>
    <col min="2" max="2" width="32.7109375" customWidth="1"/>
    <col min="3" max="4" width="17.140625" style="9" customWidth="1"/>
  </cols>
  <sheetData>
    <row r="1" spans="1:4" ht="78" customHeight="1">
      <c r="A1" s="28" t="s">
        <v>0</v>
      </c>
      <c r="B1" s="28"/>
      <c r="C1" s="28"/>
      <c r="D1" s="6"/>
    </row>
    <row r="2" spans="1:4" ht="15" customHeight="1">
      <c r="A2" s="1" t="s">
        <v>1</v>
      </c>
      <c r="B2" s="1" t="s">
        <v>2</v>
      </c>
      <c r="C2" s="13" t="s">
        <v>3</v>
      </c>
      <c r="D2" s="14" t="s">
        <v>4</v>
      </c>
    </row>
    <row r="3" spans="1:4" ht="15.75" customHeight="1">
      <c r="A3" s="2"/>
      <c r="B3" s="3"/>
      <c r="C3" s="7"/>
      <c r="D3" s="8"/>
    </row>
    <row r="4" spans="1:4" ht="15.75" customHeight="1">
      <c r="A4" s="2" t="s">
        <v>5</v>
      </c>
      <c r="B4" s="4" t="s">
        <v>6</v>
      </c>
      <c r="C4" s="7"/>
      <c r="D4" s="8"/>
    </row>
    <row r="5" spans="1:4" ht="15.75" customHeight="1">
      <c r="A5" s="2" t="s">
        <v>7</v>
      </c>
      <c r="B5" s="5" t="s">
        <v>8</v>
      </c>
      <c r="C5" s="19">
        <v>570000</v>
      </c>
      <c r="D5" s="8">
        <v>578002</v>
      </c>
    </row>
    <row r="6" spans="1:4" ht="15.75" customHeight="1">
      <c r="A6" s="2" t="s">
        <v>9</v>
      </c>
      <c r="B6" s="5" t="s">
        <v>10</v>
      </c>
      <c r="C6" s="19">
        <v>0</v>
      </c>
      <c r="D6" s="8">
        <v>0</v>
      </c>
    </row>
    <row r="7" spans="1:4" ht="15" customHeight="1">
      <c r="A7" s="2" t="s">
        <v>11</v>
      </c>
      <c r="B7" s="5" t="s">
        <v>12</v>
      </c>
      <c r="C7" s="19">
        <v>0</v>
      </c>
      <c r="D7" s="8">
        <v>0</v>
      </c>
    </row>
    <row r="8" spans="1:4" s="12" customFormat="1" ht="15.75" customHeight="1">
      <c r="A8" s="10" t="s">
        <v>13</v>
      </c>
      <c r="B8" s="17" t="s">
        <v>14</v>
      </c>
      <c r="C8" s="18">
        <f>SUM(C5:C7)</f>
        <v>570000</v>
      </c>
      <c r="D8" s="18">
        <f>SUM(D5:D7)</f>
        <v>578002</v>
      </c>
    </row>
    <row r="9" spans="1:4" ht="15.75" customHeight="1">
      <c r="A9" s="2" t="s">
        <v>15</v>
      </c>
      <c r="B9" s="4" t="s">
        <v>16</v>
      </c>
      <c r="C9" s="19"/>
      <c r="D9" s="8"/>
    </row>
    <row r="10" spans="1:4" ht="15.75" customHeight="1">
      <c r="A10" s="2" t="s">
        <v>17</v>
      </c>
      <c r="B10" s="4" t="s">
        <v>18</v>
      </c>
      <c r="C10" s="19"/>
      <c r="D10" s="8"/>
    </row>
    <row r="11" spans="1:4" ht="15.75" customHeight="1">
      <c r="A11" s="2" t="s">
        <v>19</v>
      </c>
      <c r="B11" s="4" t="s">
        <v>20</v>
      </c>
      <c r="C11" s="19"/>
      <c r="D11" s="8"/>
    </row>
    <row r="12" spans="1:4" ht="15" customHeight="1">
      <c r="A12" s="2" t="s">
        <v>21</v>
      </c>
      <c r="B12" s="5" t="s">
        <v>22</v>
      </c>
      <c r="C12" s="19">
        <v>-235000</v>
      </c>
      <c r="D12" s="8">
        <v>-215997</v>
      </c>
    </row>
    <row r="13" spans="1:4" s="12" customFormat="1" ht="15.75" customHeight="1">
      <c r="A13" s="10" t="s">
        <v>23</v>
      </c>
      <c r="B13" s="4" t="s">
        <v>24</v>
      </c>
      <c r="C13" s="11">
        <f>SUM(C12)</f>
        <v>-235000</v>
      </c>
      <c r="D13" s="11">
        <f>SUM(D12)</f>
        <v>-215997</v>
      </c>
    </row>
    <row r="14" spans="1:4" ht="15.75" customHeight="1">
      <c r="A14" s="2" t="s">
        <v>25</v>
      </c>
      <c r="B14" s="4" t="s">
        <v>26</v>
      </c>
      <c r="C14" s="19"/>
      <c r="D14" s="8"/>
    </row>
    <row r="15" spans="1:4" ht="15.75" customHeight="1">
      <c r="A15" s="2" t="s">
        <v>27</v>
      </c>
      <c r="B15" s="5" t="s">
        <v>28</v>
      </c>
      <c r="C15" s="19">
        <v>-90000</v>
      </c>
      <c r="D15" s="8">
        <v>-84942</v>
      </c>
    </row>
    <row r="16" spans="1:4" ht="15.75" customHeight="1">
      <c r="A16" s="2" t="s">
        <v>29</v>
      </c>
      <c r="B16" s="5" t="s">
        <v>30</v>
      </c>
      <c r="C16" s="19">
        <v>-8000</v>
      </c>
      <c r="D16" s="8">
        <v>-5411</v>
      </c>
    </row>
    <row r="17" spans="1:4" s="12" customFormat="1" ht="15" customHeight="1">
      <c r="A17" s="10" t="s">
        <v>31</v>
      </c>
      <c r="B17" s="4" t="s">
        <v>32</v>
      </c>
      <c r="C17" s="11">
        <f>SUM(C15:C16)</f>
        <v>-98000</v>
      </c>
      <c r="D17" s="11">
        <f>SUM(D15:D16)</f>
        <v>-90353</v>
      </c>
    </row>
    <row r="18" spans="1:4" ht="15.75" customHeight="1">
      <c r="A18" s="2" t="s">
        <v>33</v>
      </c>
      <c r="B18" s="4" t="s">
        <v>34</v>
      </c>
      <c r="C18" s="19"/>
      <c r="D18" s="8"/>
    </row>
    <row r="19" spans="1:4" ht="15.75" customHeight="1">
      <c r="A19" s="2" t="s">
        <v>35</v>
      </c>
      <c r="B19" s="5" t="s">
        <v>36</v>
      </c>
      <c r="C19" s="19">
        <v>-1000</v>
      </c>
      <c r="D19" s="8">
        <v>-103</v>
      </c>
    </row>
    <row r="20" spans="1:4" s="12" customFormat="1" ht="15.75" customHeight="1">
      <c r="A20" s="10" t="s">
        <v>37</v>
      </c>
      <c r="B20" s="4" t="s">
        <v>38</v>
      </c>
      <c r="C20" s="11">
        <f>SUM(C19)</f>
        <v>-1000</v>
      </c>
      <c r="D20" s="11">
        <f>SUM(D19)</f>
        <v>-103</v>
      </c>
    </row>
    <row r="21" spans="1:4" ht="15.75" customHeight="1">
      <c r="A21" s="2" t="s">
        <v>39</v>
      </c>
      <c r="B21" s="4" t="s">
        <v>40</v>
      </c>
      <c r="C21" s="19"/>
      <c r="D21" s="8"/>
    </row>
    <row r="22" spans="1:4" ht="15" customHeight="1">
      <c r="A22" s="2" t="s">
        <v>41</v>
      </c>
      <c r="B22" s="5" t="s">
        <v>42</v>
      </c>
      <c r="C22" s="19">
        <v>-25000</v>
      </c>
      <c r="D22" s="8">
        <v>-14897</v>
      </c>
    </row>
    <row r="23" spans="1:4" ht="15.75" customHeight="1">
      <c r="A23" s="2" t="s">
        <v>43</v>
      </c>
      <c r="B23" s="5" t="s">
        <v>44</v>
      </c>
      <c r="C23" s="19">
        <v>0</v>
      </c>
      <c r="D23" s="8">
        <v>0</v>
      </c>
    </row>
    <row r="24" spans="1:4" s="12" customFormat="1" ht="15.75" customHeight="1">
      <c r="A24" s="10" t="s">
        <v>45</v>
      </c>
      <c r="B24" s="4" t="s">
        <v>46</v>
      </c>
      <c r="C24" s="11">
        <f>SUM(C22:C23)</f>
        <v>-25000</v>
      </c>
      <c r="D24" s="11">
        <f>SUM(D22:D23)</f>
        <v>-14897</v>
      </c>
    </row>
    <row r="25" spans="1:4" ht="15.75" customHeight="1">
      <c r="A25" s="2" t="s">
        <v>47</v>
      </c>
      <c r="B25" s="5" t="s">
        <v>48</v>
      </c>
      <c r="C25" s="19">
        <v>0</v>
      </c>
      <c r="D25" s="8">
        <v>0</v>
      </c>
    </row>
    <row r="26" spans="1:4" ht="15.75" customHeight="1">
      <c r="A26" s="2" t="s">
        <v>49</v>
      </c>
      <c r="B26" s="5" t="s">
        <v>50</v>
      </c>
      <c r="C26" s="19">
        <v>0</v>
      </c>
      <c r="D26" s="8">
        <v>0</v>
      </c>
    </row>
    <row r="27" spans="1:4" ht="15" customHeight="1">
      <c r="A27" s="2" t="s">
        <v>51</v>
      </c>
      <c r="B27" s="5" t="s">
        <v>52</v>
      </c>
      <c r="C27" s="19">
        <v>-24000</v>
      </c>
      <c r="D27" s="8">
        <v>-10414</v>
      </c>
    </row>
    <row r="28" spans="1:4" ht="15.75" customHeight="1">
      <c r="A28" s="2" t="s">
        <v>53</v>
      </c>
      <c r="B28" s="5" t="s">
        <v>54</v>
      </c>
      <c r="C28" s="19">
        <v>0</v>
      </c>
      <c r="D28" s="8">
        <v>0</v>
      </c>
    </row>
    <row r="29" spans="1:4" ht="15.75" customHeight="1">
      <c r="A29" s="2" t="s">
        <v>55</v>
      </c>
      <c r="B29" s="5" t="s">
        <v>56</v>
      </c>
      <c r="C29" s="19">
        <v>0</v>
      </c>
      <c r="D29" s="8">
        <v>0</v>
      </c>
    </row>
    <row r="30" spans="1:4" ht="15.75" customHeight="1">
      <c r="A30" s="2" t="s">
        <v>57</v>
      </c>
      <c r="B30" s="5" t="s">
        <v>58</v>
      </c>
      <c r="C30" s="19">
        <v>-1000</v>
      </c>
      <c r="D30" s="8">
        <v>0</v>
      </c>
    </row>
    <row r="31" spans="1:4" s="12" customFormat="1" ht="15.75" customHeight="1">
      <c r="A31" s="10" t="s">
        <v>59</v>
      </c>
      <c r="B31" s="4" t="s">
        <v>60</v>
      </c>
      <c r="C31" s="15">
        <f>SUM(C13+C17+C20+C24+C25+C26+C27+C28+C29+C30)</f>
        <v>-384000</v>
      </c>
      <c r="D31" s="15">
        <f>SUM(D13+D17+D20+D24+D25+D26+D27+D28+D29+D30)</f>
        <v>-331764</v>
      </c>
    </row>
    <row r="32" spans="1:4" ht="15" customHeight="1">
      <c r="A32" s="2" t="s">
        <v>61</v>
      </c>
      <c r="B32" s="4" t="s">
        <v>62</v>
      </c>
      <c r="C32" s="19"/>
      <c r="D32" s="8"/>
    </row>
    <row r="33" spans="1:4" ht="15.75" customHeight="1">
      <c r="A33" s="2" t="s">
        <v>63</v>
      </c>
      <c r="B33" s="4" t="s">
        <v>64</v>
      </c>
      <c r="C33" s="19"/>
      <c r="D33" s="8"/>
    </row>
    <row r="34" spans="1:4" ht="15.75" customHeight="1">
      <c r="A34" s="2" t="s">
        <v>65</v>
      </c>
      <c r="B34" s="5" t="s">
        <v>66</v>
      </c>
      <c r="C34" s="19">
        <v>-25000</v>
      </c>
      <c r="D34" s="8">
        <v>-9825</v>
      </c>
    </row>
    <row r="35" spans="1:4" ht="15.75" customHeight="1">
      <c r="A35" s="2" t="s">
        <v>67</v>
      </c>
      <c r="B35" s="5" t="s">
        <v>68</v>
      </c>
      <c r="C35" s="19">
        <v>0</v>
      </c>
      <c r="D35" s="8">
        <v>0</v>
      </c>
    </row>
    <row r="36" spans="1:4" ht="15.75" customHeight="1">
      <c r="A36" s="2" t="s">
        <v>69</v>
      </c>
      <c r="B36" s="5" t="s">
        <v>70</v>
      </c>
      <c r="C36" s="19">
        <v>0</v>
      </c>
      <c r="D36" s="8">
        <v>0</v>
      </c>
    </row>
    <row r="37" spans="1:4" ht="15" customHeight="1">
      <c r="A37" s="2" t="s">
        <v>71</v>
      </c>
      <c r="B37" s="5" t="s">
        <v>72</v>
      </c>
      <c r="C37" s="19">
        <v>0</v>
      </c>
      <c r="D37" s="8">
        <v>0</v>
      </c>
    </row>
    <row r="38" spans="1:4" ht="15.75" customHeight="1">
      <c r="A38" s="2" t="s">
        <v>73</v>
      </c>
      <c r="B38" s="5" t="s">
        <v>74</v>
      </c>
      <c r="C38" s="19">
        <v>-5000</v>
      </c>
      <c r="D38" s="8">
        <v>-505</v>
      </c>
    </row>
    <row r="39" spans="1:4" s="12" customFormat="1" ht="15.75" customHeight="1">
      <c r="A39" s="10" t="s">
        <v>75</v>
      </c>
      <c r="B39" s="4" t="s">
        <v>76</v>
      </c>
      <c r="C39" s="11">
        <f>SUM(C34:C38)</f>
        <v>-30000</v>
      </c>
      <c r="D39" s="11">
        <f>SUM(D34:D38)</f>
        <v>-10330</v>
      </c>
    </row>
    <row r="40" spans="1:4" ht="15.75" customHeight="1">
      <c r="A40" s="2" t="s">
        <v>77</v>
      </c>
      <c r="B40" s="4" t="s">
        <v>78</v>
      </c>
      <c r="C40" s="19"/>
      <c r="D40" s="8"/>
    </row>
    <row r="41" spans="1:4" ht="15.75" customHeight="1">
      <c r="A41" s="2" t="s">
        <v>79</v>
      </c>
      <c r="B41" s="5" t="s">
        <v>80</v>
      </c>
      <c r="C41" s="19">
        <v>-10000</v>
      </c>
      <c r="D41" s="8">
        <v>0</v>
      </c>
    </row>
    <row r="42" spans="1:4" s="12" customFormat="1" ht="15" customHeight="1">
      <c r="A42" s="10" t="s">
        <v>81</v>
      </c>
      <c r="B42" s="4" t="s">
        <v>82</v>
      </c>
      <c r="C42" s="11">
        <f>SUM(C41)</f>
        <v>-10000</v>
      </c>
      <c r="D42" s="11">
        <f>SUM(D41)</f>
        <v>0</v>
      </c>
    </row>
    <row r="43" spans="1:4" ht="15.75" customHeight="1">
      <c r="A43" s="2" t="s">
        <v>83</v>
      </c>
      <c r="B43" s="4" t="s">
        <v>84</v>
      </c>
      <c r="C43" s="19"/>
      <c r="D43" s="8"/>
    </row>
    <row r="44" spans="1:4" ht="15.75" customHeight="1">
      <c r="A44" s="2" t="s">
        <v>85</v>
      </c>
      <c r="B44" s="5" t="s">
        <v>86</v>
      </c>
      <c r="C44" s="19">
        <v>-20000</v>
      </c>
      <c r="D44" s="8">
        <v>-8124</v>
      </c>
    </row>
    <row r="45" spans="1:4" ht="15.75" customHeight="1">
      <c r="A45" s="2" t="s">
        <v>87</v>
      </c>
      <c r="B45" s="5" t="s">
        <v>88</v>
      </c>
      <c r="C45" s="19">
        <v>0</v>
      </c>
      <c r="D45" s="8">
        <v>-7826</v>
      </c>
    </row>
    <row r="46" spans="1:4" ht="15.75" customHeight="1">
      <c r="A46" s="2" t="s">
        <v>89</v>
      </c>
      <c r="B46" s="5" t="s">
        <v>90</v>
      </c>
      <c r="C46" s="19">
        <v>0</v>
      </c>
      <c r="D46" s="8">
        <v>0</v>
      </c>
    </row>
    <row r="47" spans="1:4" ht="15" customHeight="1">
      <c r="A47" s="2" t="s">
        <v>91</v>
      </c>
      <c r="B47" s="5" t="s">
        <v>92</v>
      </c>
      <c r="C47" s="19">
        <v>-10000</v>
      </c>
      <c r="D47" s="8">
        <v>0</v>
      </c>
    </row>
    <row r="48" spans="1:4" ht="15.75" customHeight="1">
      <c r="A48" s="2" t="s">
        <v>93</v>
      </c>
      <c r="B48" s="5" t="s">
        <v>94</v>
      </c>
      <c r="C48" s="19">
        <v>-10000</v>
      </c>
      <c r="D48" s="8">
        <v>-582</v>
      </c>
    </row>
    <row r="49" spans="1:4" ht="15.75" customHeight="1">
      <c r="A49" s="2" t="s">
        <v>95</v>
      </c>
      <c r="B49" s="5" t="s">
        <v>96</v>
      </c>
      <c r="C49" s="19">
        <v>0</v>
      </c>
      <c r="D49" s="8">
        <v>0</v>
      </c>
    </row>
    <row r="50" spans="1:4" s="12" customFormat="1" ht="15.75" customHeight="1">
      <c r="A50" s="10" t="s">
        <v>97</v>
      </c>
      <c r="B50" s="4" t="s">
        <v>98</v>
      </c>
      <c r="C50" s="11">
        <f>SUM(C44:C49)</f>
        <v>-40000</v>
      </c>
      <c r="D50" s="11">
        <f>SUM(D44:D49)</f>
        <v>-16532</v>
      </c>
    </row>
    <row r="51" spans="1:4" ht="15.75" customHeight="1">
      <c r="A51" s="2" t="s">
        <v>99</v>
      </c>
      <c r="B51" s="4" t="s">
        <v>100</v>
      </c>
      <c r="C51" s="19"/>
      <c r="D51" s="8"/>
    </row>
    <row r="52" spans="1:4" ht="15" customHeight="1">
      <c r="A52" s="2" t="s">
        <v>101</v>
      </c>
      <c r="B52" s="5" t="s">
        <v>102</v>
      </c>
      <c r="C52" s="19">
        <v>-150000</v>
      </c>
      <c r="D52" s="8">
        <v>-153443</v>
      </c>
    </row>
    <row r="53" spans="1:4" ht="15.75" customHeight="1">
      <c r="A53" s="2" t="s">
        <v>103</v>
      </c>
      <c r="B53" s="5" t="s">
        <v>104</v>
      </c>
      <c r="C53" s="19">
        <v>0</v>
      </c>
      <c r="D53" s="8">
        <v>0</v>
      </c>
    </row>
    <row r="54" spans="1:4" ht="15.75" customHeight="1">
      <c r="A54" s="2" t="s">
        <v>105</v>
      </c>
      <c r="B54" s="5" t="s">
        <v>106</v>
      </c>
      <c r="C54" s="19">
        <v>0</v>
      </c>
      <c r="D54" s="8">
        <v>0</v>
      </c>
    </row>
    <row r="55" spans="1:4" ht="15.75" customHeight="1">
      <c r="A55" s="2" t="s">
        <v>107</v>
      </c>
      <c r="B55" s="5" t="s">
        <v>108</v>
      </c>
      <c r="C55" s="19">
        <v>-20000</v>
      </c>
      <c r="D55" s="8">
        <v>-19337</v>
      </c>
    </row>
    <row r="56" spans="1:4" ht="15.75" customHeight="1">
      <c r="A56" s="2" t="s">
        <v>109</v>
      </c>
      <c r="B56" s="5" t="s">
        <v>110</v>
      </c>
      <c r="C56" s="19">
        <v>-10000</v>
      </c>
      <c r="D56" s="8">
        <v>-11302</v>
      </c>
    </row>
    <row r="57" spans="1:4" ht="15" customHeight="1">
      <c r="A57" s="2" t="s">
        <v>111</v>
      </c>
      <c r="B57" s="5" t="s">
        <v>112</v>
      </c>
      <c r="C57" s="19">
        <v>0</v>
      </c>
      <c r="D57" s="8">
        <v>0</v>
      </c>
    </row>
    <row r="58" spans="1:4" s="12" customFormat="1" ht="15.75" customHeight="1">
      <c r="A58" s="10" t="s">
        <v>113</v>
      </c>
      <c r="B58" s="4" t="s">
        <v>114</v>
      </c>
      <c r="C58" s="11">
        <f>SUM(C52:C57)</f>
        <v>-180000</v>
      </c>
      <c r="D58" s="11">
        <f>SUM(D52:D57)</f>
        <v>-184082</v>
      </c>
    </row>
    <row r="59" spans="1:4" ht="15.75" customHeight="1">
      <c r="A59" s="2" t="s">
        <v>115</v>
      </c>
      <c r="B59" s="4" t="s">
        <v>116</v>
      </c>
      <c r="C59" s="19"/>
      <c r="D59" s="8"/>
    </row>
    <row r="60" spans="1:4" ht="15.75" customHeight="1">
      <c r="A60" s="2" t="s">
        <v>117</v>
      </c>
      <c r="B60" s="5" t="s">
        <v>118</v>
      </c>
      <c r="C60" s="19">
        <v>0</v>
      </c>
      <c r="D60" s="8">
        <v>-1714</v>
      </c>
    </row>
    <row r="61" spans="1:4" s="12" customFormat="1" ht="15.75" customHeight="1">
      <c r="A61" s="10" t="s">
        <v>119</v>
      </c>
      <c r="B61" s="4" t="s">
        <v>120</v>
      </c>
      <c r="C61" s="11">
        <f>SUM(C60)</f>
        <v>0</v>
      </c>
      <c r="D61" s="11">
        <f>SUM(D60)</f>
        <v>-1714</v>
      </c>
    </row>
    <row r="62" spans="1:4" s="12" customFormat="1" ht="15" customHeight="1">
      <c r="A62" s="10" t="s">
        <v>121</v>
      </c>
      <c r="B62" s="4" t="s">
        <v>122</v>
      </c>
      <c r="C62" s="15">
        <f>SUM(C39+C50+C58+C61+C42)</f>
        <v>-260000</v>
      </c>
      <c r="D62" s="15">
        <f>SUM(D39+D50+D58+D61)</f>
        <v>-212658</v>
      </c>
    </row>
    <row r="63" spans="1:4" ht="15.75" customHeight="1">
      <c r="A63" s="2" t="s">
        <v>123</v>
      </c>
      <c r="B63" s="4" t="s">
        <v>124</v>
      </c>
      <c r="C63" s="19"/>
      <c r="D63" s="8"/>
    </row>
    <row r="64" spans="1:4" ht="15.75" customHeight="1">
      <c r="A64" s="2" t="s">
        <v>125</v>
      </c>
      <c r="B64" s="5" t="s">
        <v>126</v>
      </c>
      <c r="C64" s="19">
        <v>0</v>
      </c>
      <c r="D64" s="8">
        <v>0</v>
      </c>
    </row>
    <row r="65" spans="1:4" ht="15.75" customHeight="1">
      <c r="A65" s="2" t="s">
        <v>127</v>
      </c>
      <c r="B65" s="5" t="s">
        <v>128</v>
      </c>
      <c r="C65" s="19">
        <v>0</v>
      </c>
      <c r="D65" s="8">
        <v>0</v>
      </c>
    </row>
    <row r="66" spans="1:4" ht="15.75" customHeight="1">
      <c r="A66" s="2" t="s">
        <v>129</v>
      </c>
      <c r="B66" s="5" t="s">
        <v>130</v>
      </c>
      <c r="C66" s="19">
        <v>0</v>
      </c>
      <c r="D66" s="8">
        <v>0</v>
      </c>
    </row>
    <row r="67" spans="1:4" ht="15" customHeight="1">
      <c r="A67" s="2" t="s">
        <v>131</v>
      </c>
      <c r="B67" s="5" t="s">
        <v>132</v>
      </c>
      <c r="C67" s="19">
        <v>-2000</v>
      </c>
      <c r="D67" s="8">
        <v>0</v>
      </c>
    </row>
    <row r="68" spans="1:4" ht="15.75" customHeight="1">
      <c r="A68" s="2" t="s">
        <v>133</v>
      </c>
      <c r="B68" s="5" t="s">
        <v>134</v>
      </c>
      <c r="C68" s="19">
        <v>0</v>
      </c>
      <c r="D68" s="8">
        <v>0</v>
      </c>
    </row>
    <row r="69" spans="1:4" ht="15.75" customHeight="1">
      <c r="A69" s="2" t="s">
        <v>135</v>
      </c>
      <c r="B69" s="5" t="s">
        <v>136</v>
      </c>
      <c r="C69" s="19">
        <v>0</v>
      </c>
      <c r="D69" s="8">
        <v>0</v>
      </c>
    </row>
    <row r="70" spans="1:4" ht="15.75" customHeight="1">
      <c r="A70" s="2" t="s">
        <v>137</v>
      </c>
      <c r="B70" s="5" t="s">
        <v>138</v>
      </c>
      <c r="C70" s="19">
        <v>0</v>
      </c>
      <c r="D70" s="8">
        <v>0</v>
      </c>
    </row>
    <row r="71" spans="1:4" ht="15.75" customHeight="1">
      <c r="A71" s="2" t="s">
        <v>139</v>
      </c>
      <c r="B71" s="5" t="s">
        <v>140</v>
      </c>
      <c r="C71" s="19">
        <v>0</v>
      </c>
      <c r="D71" s="8">
        <v>0</v>
      </c>
    </row>
    <row r="72" spans="1:4" ht="15" customHeight="1">
      <c r="A72" s="2" t="s">
        <v>141</v>
      </c>
      <c r="B72" s="5" t="s">
        <v>142</v>
      </c>
      <c r="C72" s="19">
        <v>-1000</v>
      </c>
      <c r="D72" s="8">
        <v>-346</v>
      </c>
    </row>
    <row r="73" spans="1:4" ht="15.75" customHeight="1">
      <c r="A73" s="2" t="s">
        <v>143</v>
      </c>
      <c r="B73" s="5" t="s">
        <v>144</v>
      </c>
      <c r="C73" s="19">
        <v>-2000</v>
      </c>
      <c r="D73" s="8">
        <v>-1354</v>
      </c>
    </row>
    <row r="74" spans="1:4" s="12" customFormat="1" ht="15.75" customHeight="1">
      <c r="A74" s="10" t="s">
        <v>145</v>
      </c>
      <c r="B74" s="4" t="s">
        <v>146</v>
      </c>
      <c r="C74" s="15">
        <f>SUM(C64:C73)</f>
        <v>-5000</v>
      </c>
      <c r="D74" s="15">
        <f>SUM(D64:D73)</f>
        <v>-1700</v>
      </c>
    </row>
    <row r="75" spans="1:4" ht="15.75" customHeight="1">
      <c r="A75" s="2" t="s">
        <v>147</v>
      </c>
      <c r="B75" s="4" t="s">
        <v>148</v>
      </c>
      <c r="C75" s="19"/>
      <c r="D75" s="8"/>
    </row>
    <row r="76" spans="1:4" ht="15.75" customHeight="1">
      <c r="A76" s="2" t="s">
        <v>149</v>
      </c>
      <c r="B76" s="5" t="s">
        <v>118</v>
      </c>
      <c r="C76" s="19">
        <v>0</v>
      </c>
      <c r="D76" s="8">
        <v>0</v>
      </c>
    </row>
    <row r="77" spans="1:4" s="12" customFormat="1" ht="15" customHeight="1">
      <c r="A77" s="10" t="s">
        <v>150</v>
      </c>
      <c r="B77" s="4" t="s">
        <v>151</v>
      </c>
      <c r="C77" s="15">
        <f>SUM(C76)</f>
        <v>0</v>
      </c>
      <c r="D77" s="15">
        <f>SUM(D76)</f>
        <v>0</v>
      </c>
    </row>
    <row r="78" spans="1:4" s="12" customFormat="1" ht="15" customHeight="1">
      <c r="A78" s="10" t="s">
        <v>152</v>
      </c>
      <c r="B78" s="17" t="s">
        <v>153</v>
      </c>
      <c r="C78" s="18">
        <f>SUM(C77+C74+C62+C31)</f>
        <v>-649000</v>
      </c>
      <c r="D78" s="18">
        <f>SUM(D77+D74+D62+D31)</f>
        <v>-546122</v>
      </c>
    </row>
    <row r="79" spans="1:4" ht="15.75" customHeight="1">
      <c r="A79" s="2" t="s">
        <v>154</v>
      </c>
      <c r="B79" s="5" t="s">
        <v>155</v>
      </c>
      <c r="C79" s="20"/>
      <c r="D79" s="16">
        <v>-31880</v>
      </c>
    </row>
    <row r="80" spans="1:4" s="12" customFormat="1" ht="15.75" customHeight="1">
      <c r="A80" s="10" t="s">
        <v>156</v>
      </c>
      <c r="B80" s="17" t="s">
        <v>157</v>
      </c>
      <c r="C80" s="18">
        <f>SUM(C8+C78+C79)</f>
        <v>-79000</v>
      </c>
      <c r="D80" s="18">
        <f>SUM(D8+D78+D79)</f>
        <v>0</v>
      </c>
    </row>
  </sheetData>
  <mergeCells count="1">
    <mergeCell ref="A1:C1"/>
  </mergeCells>
  <pageMargins left="1" right="1" top="1" bottom="1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06DC3-5BA5-45A8-A846-83C062A33BD4}">
  <dimension ref="A1:E81"/>
  <sheetViews>
    <sheetView tabSelected="1" workbookViewId="0">
      <pane xSplit="2" ySplit="3" topLeftCell="C69" activePane="bottomRight" state="frozen"/>
      <selection pane="bottomRight" activeCell="G78" sqref="G78"/>
      <selection pane="bottomLeft"/>
      <selection pane="topRight"/>
    </sheetView>
  </sheetViews>
  <sheetFormatPr defaultRowHeight="14.45"/>
  <cols>
    <col min="1" max="1" width="11.28515625" bestFit="1" customWidth="1"/>
    <col min="2" max="2" width="33.7109375" bestFit="1" customWidth="1"/>
    <col min="3" max="3" width="14.7109375" customWidth="1"/>
    <col min="4" max="4" width="14.28515625" customWidth="1"/>
    <col min="5" max="5" width="15.5703125" customWidth="1"/>
  </cols>
  <sheetData>
    <row r="1" spans="1:5" ht="42.75" customHeight="1">
      <c r="A1" s="28" t="s">
        <v>0</v>
      </c>
      <c r="B1" s="28"/>
      <c r="C1" s="28"/>
      <c r="D1" s="28"/>
      <c r="E1" s="6"/>
    </row>
    <row r="2" spans="1:5">
      <c r="A2" s="1" t="s">
        <v>1</v>
      </c>
      <c r="B2" s="1" t="s">
        <v>2</v>
      </c>
      <c r="C2" s="25" t="s">
        <v>158</v>
      </c>
      <c r="D2" s="13" t="s">
        <v>3</v>
      </c>
      <c r="E2" s="14" t="s">
        <v>4</v>
      </c>
    </row>
    <row r="3" spans="1:5" ht="15">
      <c r="A3" s="1"/>
      <c r="B3" s="1"/>
      <c r="C3" s="25"/>
      <c r="D3" s="13"/>
      <c r="E3" s="14"/>
    </row>
    <row r="4" spans="1:5">
      <c r="A4" s="2"/>
      <c r="B4" s="3"/>
      <c r="C4" s="21"/>
      <c r="D4" s="7"/>
      <c r="E4" s="8"/>
    </row>
    <row r="5" spans="1:5">
      <c r="A5" s="2" t="s">
        <v>5</v>
      </c>
      <c r="B5" s="4" t="s">
        <v>6</v>
      </c>
      <c r="C5" s="21"/>
      <c r="D5" s="7"/>
      <c r="E5" s="8"/>
    </row>
    <row r="6" spans="1:5">
      <c r="A6" s="2" t="s">
        <v>7</v>
      </c>
      <c r="B6" s="5" t="s">
        <v>8</v>
      </c>
      <c r="C6" s="22">
        <v>560000</v>
      </c>
      <c r="D6" s="19">
        <v>570000</v>
      </c>
      <c r="E6" s="8">
        <v>578002</v>
      </c>
    </row>
    <row r="7" spans="1:5">
      <c r="A7" s="2" t="s">
        <v>9</v>
      </c>
      <c r="B7" s="5" t="s">
        <v>10</v>
      </c>
      <c r="C7" s="22">
        <v>0</v>
      </c>
      <c r="D7" s="19">
        <v>0</v>
      </c>
      <c r="E7" s="8">
        <v>0</v>
      </c>
    </row>
    <row r="8" spans="1:5">
      <c r="A8" s="2" t="s">
        <v>11</v>
      </c>
      <c r="B8" s="5" t="s">
        <v>12</v>
      </c>
      <c r="C8" s="22">
        <v>0</v>
      </c>
      <c r="D8" s="19">
        <v>0</v>
      </c>
      <c r="E8" s="8">
        <v>0</v>
      </c>
    </row>
    <row r="9" spans="1:5">
      <c r="A9" s="10" t="s">
        <v>13</v>
      </c>
      <c r="B9" s="17" t="s">
        <v>14</v>
      </c>
      <c r="C9" s="23">
        <f>SUM(C6:C8)</f>
        <v>560000</v>
      </c>
      <c r="D9" s="18">
        <f>SUM(D6:D8)</f>
        <v>570000</v>
      </c>
      <c r="E9" s="18">
        <f>SUM(E6:E8)</f>
        <v>578002</v>
      </c>
    </row>
    <row r="10" spans="1:5">
      <c r="A10" s="2" t="s">
        <v>15</v>
      </c>
      <c r="B10" s="4" t="s">
        <v>16</v>
      </c>
      <c r="C10" s="22"/>
      <c r="D10" s="19"/>
      <c r="E10" s="8"/>
    </row>
    <row r="11" spans="1:5">
      <c r="A11" s="2" t="s">
        <v>17</v>
      </c>
      <c r="B11" s="4" t="s">
        <v>18</v>
      </c>
      <c r="C11" s="22"/>
      <c r="D11" s="19"/>
      <c r="E11" s="8"/>
    </row>
    <row r="12" spans="1:5">
      <c r="A12" s="2" t="s">
        <v>19</v>
      </c>
      <c r="B12" s="4" t="s">
        <v>20</v>
      </c>
      <c r="C12" s="22"/>
      <c r="D12" s="19"/>
      <c r="E12" s="8"/>
    </row>
    <row r="13" spans="1:5">
      <c r="A13" s="2" t="s">
        <v>21</v>
      </c>
      <c r="B13" s="5" t="s">
        <v>22</v>
      </c>
      <c r="C13" s="22">
        <v>-240000</v>
      </c>
      <c r="D13" s="19">
        <v>-235000</v>
      </c>
      <c r="E13" s="8">
        <v>-215997</v>
      </c>
    </row>
    <row r="14" spans="1:5">
      <c r="A14" s="10" t="s">
        <v>23</v>
      </c>
      <c r="B14" s="4" t="s">
        <v>24</v>
      </c>
      <c r="C14" s="24">
        <f>SUM(C13)</f>
        <v>-240000</v>
      </c>
      <c r="D14" s="11">
        <f>SUM(D13)</f>
        <v>-235000</v>
      </c>
      <c r="E14" s="11">
        <f>SUM(E13)</f>
        <v>-215997</v>
      </c>
    </row>
    <row r="15" spans="1:5">
      <c r="A15" s="2" t="s">
        <v>25</v>
      </c>
      <c r="B15" s="4" t="s">
        <v>26</v>
      </c>
      <c r="C15" s="22"/>
      <c r="D15" s="19"/>
      <c r="E15" s="8"/>
    </row>
    <row r="16" spans="1:5">
      <c r="A16" s="2" t="s">
        <v>27</v>
      </c>
      <c r="B16" s="5" t="s">
        <v>28</v>
      </c>
      <c r="C16" s="22">
        <v>-90000</v>
      </c>
      <c r="D16" s="19">
        <v>-90000</v>
      </c>
      <c r="E16" s="8">
        <v>-84942</v>
      </c>
    </row>
    <row r="17" spans="1:5">
      <c r="A17" s="2" t="s">
        <v>29</v>
      </c>
      <c r="B17" s="5" t="s">
        <v>30</v>
      </c>
      <c r="C17" s="22">
        <v>-7500</v>
      </c>
      <c r="D17" s="19">
        <v>-8000</v>
      </c>
      <c r="E17" s="8">
        <v>-5411</v>
      </c>
    </row>
    <row r="18" spans="1:5">
      <c r="A18" s="10" t="s">
        <v>31</v>
      </c>
      <c r="B18" s="4" t="s">
        <v>32</v>
      </c>
      <c r="C18" s="24">
        <f>SUM(C16:C17)</f>
        <v>-97500</v>
      </c>
      <c r="D18" s="11">
        <f>SUM(D16:D17)</f>
        <v>-98000</v>
      </c>
      <c r="E18" s="11">
        <f>SUM(E16:E17)</f>
        <v>-90353</v>
      </c>
    </row>
    <row r="19" spans="1:5">
      <c r="A19" s="2" t="s">
        <v>33</v>
      </c>
      <c r="B19" s="4" t="s">
        <v>34</v>
      </c>
      <c r="C19" s="22"/>
      <c r="D19" s="19"/>
      <c r="E19" s="8"/>
    </row>
    <row r="20" spans="1:5">
      <c r="A20" s="2" t="s">
        <v>35</v>
      </c>
      <c r="B20" s="5" t="s">
        <v>36</v>
      </c>
      <c r="C20" s="22">
        <v>-2000</v>
      </c>
      <c r="D20" s="19">
        <v>-1000</v>
      </c>
      <c r="E20" s="8">
        <v>-103</v>
      </c>
    </row>
    <row r="21" spans="1:5">
      <c r="A21" s="10" t="s">
        <v>37</v>
      </c>
      <c r="B21" s="4" t="s">
        <v>38</v>
      </c>
      <c r="C21" s="24">
        <f>SUM(C20)</f>
        <v>-2000</v>
      </c>
      <c r="D21" s="11">
        <f>SUM(D20)</f>
        <v>-1000</v>
      </c>
      <c r="E21" s="11">
        <f>SUM(E20)</f>
        <v>-103</v>
      </c>
    </row>
    <row r="22" spans="1:5">
      <c r="A22" s="2" t="s">
        <v>39</v>
      </c>
      <c r="B22" s="4" t="s">
        <v>40</v>
      </c>
      <c r="C22" s="22"/>
      <c r="D22" s="19"/>
      <c r="E22" s="8"/>
    </row>
    <row r="23" spans="1:5">
      <c r="A23" s="2" t="s">
        <v>41</v>
      </c>
      <c r="B23" s="5" t="s">
        <v>42</v>
      </c>
      <c r="C23" s="22">
        <v>-25000</v>
      </c>
      <c r="D23" s="19">
        <v>-25000</v>
      </c>
      <c r="E23" s="8">
        <v>-14897</v>
      </c>
    </row>
    <row r="24" spans="1:5">
      <c r="A24" s="2" t="s">
        <v>43</v>
      </c>
      <c r="B24" s="5" t="s">
        <v>44</v>
      </c>
      <c r="C24" s="22">
        <v>0</v>
      </c>
      <c r="D24" s="19">
        <v>0</v>
      </c>
      <c r="E24" s="8">
        <v>0</v>
      </c>
    </row>
    <row r="25" spans="1:5">
      <c r="A25" s="10" t="s">
        <v>45</v>
      </c>
      <c r="B25" s="4" t="s">
        <v>46</v>
      </c>
      <c r="C25" s="24">
        <f>SUM(C23:C24)</f>
        <v>-25000</v>
      </c>
      <c r="D25" s="11">
        <f>SUM(D23:D24)</f>
        <v>-25000</v>
      </c>
      <c r="E25" s="11">
        <f>SUM(E23:E24)</f>
        <v>-14897</v>
      </c>
    </row>
    <row r="26" spans="1:5">
      <c r="A26" s="2" t="s">
        <v>47</v>
      </c>
      <c r="B26" s="5" t="s">
        <v>48</v>
      </c>
      <c r="C26" s="22">
        <v>0</v>
      </c>
      <c r="D26" s="19">
        <v>0</v>
      </c>
      <c r="E26" s="8">
        <v>0</v>
      </c>
    </row>
    <row r="27" spans="1:5">
      <c r="A27" s="2" t="s">
        <v>49</v>
      </c>
      <c r="B27" s="5" t="s">
        <v>50</v>
      </c>
      <c r="C27" s="22">
        <v>0</v>
      </c>
      <c r="D27" s="19">
        <v>0</v>
      </c>
      <c r="E27" s="8">
        <v>0</v>
      </c>
    </row>
    <row r="28" spans="1:5">
      <c r="A28" s="2" t="s">
        <v>51</v>
      </c>
      <c r="B28" s="5" t="s">
        <v>52</v>
      </c>
      <c r="C28" s="22">
        <v>-24000</v>
      </c>
      <c r="D28" s="19">
        <v>-24000</v>
      </c>
      <c r="E28" s="8">
        <v>-10414</v>
      </c>
    </row>
    <row r="29" spans="1:5">
      <c r="A29" s="2" t="s">
        <v>53</v>
      </c>
      <c r="B29" s="5" t="s">
        <v>54</v>
      </c>
      <c r="C29" s="22">
        <v>0</v>
      </c>
      <c r="D29" s="19">
        <v>0</v>
      </c>
      <c r="E29" s="8">
        <v>0</v>
      </c>
    </row>
    <row r="30" spans="1:5">
      <c r="A30" s="2" t="s">
        <v>55</v>
      </c>
      <c r="B30" s="5" t="s">
        <v>56</v>
      </c>
      <c r="C30" s="22">
        <v>0</v>
      </c>
      <c r="D30" s="19">
        <v>0</v>
      </c>
      <c r="E30" s="8">
        <v>0</v>
      </c>
    </row>
    <row r="31" spans="1:5">
      <c r="A31" s="2" t="s">
        <v>57</v>
      </c>
      <c r="B31" s="5" t="s">
        <v>58</v>
      </c>
      <c r="C31" s="22">
        <v>-1000</v>
      </c>
      <c r="D31" s="19">
        <v>-1000</v>
      </c>
      <c r="E31" s="8">
        <v>0</v>
      </c>
    </row>
    <row r="32" spans="1:5">
      <c r="A32" s="10" t="s">
        <v>59</v>
      </c>
      <c r="B32" s="4" t="s">
        <v>60</v>
      </c>
      <c r="C32" s="26">
        <f>SUM(C14+C18+C21+C25+C26+C27+C28+C29+C30+C31)</f>
        <v>-389500</v>
      </c>
      <c r="D32" s="15">
        <f>SUM(D14+D18+D21+D25+D26+D27+D28+D29+D30+D31)</f>
        <v>-384000</v>
      </c>
      <c r="E32" s="15">
        <f>SUM(E14+E18+E21+E25+E26+E27+E28+E29+E30+E31)</f>
        <v>-331764</v>
      </c>
    </row>
    <row r="33" spans="1:5">
      <c r="A33" s="2" t="s">
        <v>61</v>
      </c>
      <c r="B33" s="4" t="s">
        <v>62</v>
      </c>
      <c r="C33" s="22"/>
      <c r="D33" s="19"/>
      <c r="E33" s="8"/>
    </row>
    <row r="34" spans="1:5">
      <c r="A34" s="2" t="s">
        <v>63</v>
      </c>
      <c r="B34" s="4" t="s">
        <v>64</v>
      </c>
      <c r="C34" s="22"/>
      <c r="D34" s="19"/>
      <c r="E34" s="8"/>
    </row>
    <row r="35" spans="1:5">
      <c r="A35" s="2" t="s">
        <v>65</v>
      </c>
      <c r="B35" s="5" t="s">
        <v>66</v>
      </c>
      <c r="C35" s="22">
        <v>-25000</v>
      </c>
      <c r="D35" s="19">
        <v>-25000</v>
      </c>
      <c r="E35" s="8">
        <v>-9825</v>
      </c>
    </row>
    <row r="36" spans="1:5">
      <c r="A36" s="2" t="s">
        <v>67</v>
      </c>
      <c r="B36" s="5" t="s">
        <v>68</v>
      </c>
      <c r="C36" s="22">
        <v>0</v>
      </c>
      <c r="D36" s="19">
        <v>0</v>
      </c>
      <c r="E36" s="8">
        <v>0</v>
      </c>
    </row>
    <row r="37" spans="1:5">
      <c r="A37" s="2" t="s">
        <v>69</v>
      </c>
      <c r="B37" s="5" t="s">
        <v>70</v>
      </c>
      <c r="C37" s="22">
        <v>0</v>
      </c>
      <c r="D37" s="19">
        <v>0</v>
      </c>
      <c r="E37" s="8">
        <v>0</v>
      </c>
    </row>
    <row r="38" spans="1:5">
      <c r="A38" s="2" t="s">
        <v>71</v>
      </c>
      <c r="B38" s="5" t="s">
        <v>72</v>
      </c>
      <c r="C38" s="22">
        <v>0</v>
      </c>
      <c r="D38" s="19">
        <v>0</v>
      </c>
      <c r="E38" s="8">
        <v>0</v>
      </c>
    </row>
    <row r="39" spans="1:5">
      <c r="A39" s="2" t="s">
        <v>73</v>
      </c>
      <c r="B39" s="5" t="s">
        <v>74</v>
      </c>
      <c r="C39" s="22">
        <v>-5000</v>
      </c>
      <c r="D39" s="19">
        <v>-5000</v>
      </c>
      <c r="E39" s="8">
        <v>-505</v>
      </c>
    </row>
    <row r="40" spans="1:5">
      <c r="A40" s="10" t="s">
        <v>75</v>
      </c>
      <c r="B40" s="4" t="s">
        <v>76</v>
      </c>
      <c r="C40" s="24">
        <f>SUM(C35:C39)</f>
        <v>-30000</v>
      </c>
      <c r="D40" s="11">
        <f>SUM(D35:D39)</f>
        <v>-30000</v>
      </c>
      <c r="E40" s="11">
        <f>SUM(E35:E39)</f>
        <v>-10330</v>
      </c>
    </row>
    <row r="41" spans="1:5">
      <c r="A41" s="2" t="s">
        <v>77</v>
      </c>
      <c r="B41" s="4" t="s">
        <v>78</v>
      </c>
      <c r="C41" s="22"/>
      <c r="D41" s="19"/>
      <c r="E41" s="8"/>
    </row>
    <row r="42" spans="1:5">
      <c r="A42" s="2" t="s">
        <v>79</v>
      </c>
      <c r="B42" s="5" t="s">
        <v>80</v>
      </c>
      <c r="C42" s="22">
        <v>0</v>
      </c>
      <c r="D42" s="19">
        <v>-10000</v>
      </c>
      <c r="E42" s="8">
        <v>0</v>
      </c>
    </row>
    <row r="43" spans="1:5">
      <c r="A43" s="10" t="s">
        <v>81</v>
      </c>
      <c r="B43" s="4" t="s">
        <v>82</v>
      </c>
      <c r="C43" s="24">
        <f>SUM(C42)</f>
        <v>0</v>
      </c>
      <c r="D43" s="11">
        <f>SUM(D42)</f>
        <v>-10000</v>
      </c>
      <c r="E43" s="11">
        <f>SUM(E42)</f>
        <v>0</v>
      </c>
    </row>
    <row r="44" spans="1:5">
      <c r="A44" s="2" t="s">
        <v>83</v>
      </c>
      <c r="B44" s="4" t="s">
        <v>84</v>
      </c>
      <c r="C44" s="22"/>
      <c r="D44" s="19"/>
      <c r="E44" s="8"/>
    </row>
    <row r="45" spans="1:5">
      <c r="A45" s="2" t="s">
        <v>85</v>
      </c>
      <c r="B45" s="5" t="s">
        <v>86</v>
      </c>
      <c r="C45" s="22">
        <v>-20000</v>
      </c>
      <c r="D45" s="19">
        <v>-20000</v>
      </c>
      <c r="E45" s="8">
        <v>-8124</v>
      </c>
    </row>
    <row r="46" spans="1:5">
      <c r="A46" s="2" t="s">
        <v>87</v>
      </c>
      <c r="B46" s="5" t="s">
        <v>88</v>
      </c>
      <c r="C46" s="22">
        <v>0</v>
      </c>
      <c r="D46" s="19">
        <v>0</v>
      </c>
      <c r="E46" s="8">
        <v>-7826</v>
      </c>
    </row>
    <row r="47" spans="1:5">
      <c r="A47" s="2" t="s">
        <v>89</v>
      </c>
      <c r="B47" s="5" t="s">
        <v>90</v>
      </c>
      <c r="C47" s="22">
        <v>0</v>
      </c>
      <c r="D47" s="19">
        <v>0</v>
      </c>
      <c r="E47" s="8">
        <v>0</v>
      </c>
    </row>
    <row r="48" spans="1:5">
      <c r="A48" s="2" t="s">
        <v>91</v>
      </c>
      <c r="B48" s="5" t="s">
        <v>92</v>
      </c>
      <c r="C48" s="22">
        <v>-10000</v>
      </c>
      <c r="D48" s="19">
        <v>-10000</v>
      </c>
      <c r="E48" s="8">
        <v>0</v>
      </c>
    </row>
    <row r="49" spans="1:5">
      <c r="A49" s="2" t="s">
        <v>93</v>
      </c>
      <c r="B49" s="5" t="s">
        <v>94</v>
      </c>
      <c r="C49" s="22">
        <v>-10000</v>
      </c>
      <c r="D49" s="19">
        <v>-10000</v>
      </c>
      <c r="E49" s="8">
        <v>-582</v>
      </c>
    </row>
    <row r="50" spans="1:5">
      <c r="A50" s="2" t="s">
        <v>95</v>
      </c>
      <c r="B50" s="5" t="s">
        <v>96</v>
      </c>
      <c r="C50" s="22">
        <v>0</v>
      </c>
      <c r="D50" s="19">
        <v>0</v>
      </c>
      <c r="E50" s="8">
        <v>0</v>
      </c>
    </row>
    <row r="51" spans="1:5">
      <c r="A51" s="10" t="s">
        <v>97</v>
      </c>
      <c r="B51" s="4" t="s">
        <v>98</v>
      </c>
      <c r="C51" s="24">
        <f>SUM(C45:C50)</f>
        <v>-40000</v>
      </c>
      <c r="D51" s="11">
        <f>SUM(D45:D50)</f>
        <v>-40000</v>
      </c>
      <c r="E51" s="11">
        <f>SUM(E45:E50)</f>
        <v>-16532</v>
      </c>
    </row>
    <row r="52" spans="1:5">
      <c r="A52" s="2" t="s">
        <v>99</v>
      </c>
      <c r="B52" s="4" t="s">
        <v>100</v>
      </c>
      <c r="C52" s="22"/>
      <c r="D52" s="19"/>
      <c r="E52" s="8"/>
    </row>
    <row r="53" spans="1:5">
      <c r="A53" s="2" t="s">
        <v>101</v>
      </c>
      <c r="B53" s="5" t="s">
        <v>102</v>
      </c>
      <c r="C53" s="22">
        <v>-125000</v>
      </c>
      <c r="D53" s="19">
        <v>-150000</v>
      </c>
      <c r="E53" s="8">
        <v>-153443</v>
      </c>
    </row>
    <row r="54" spans="1:5">
      <c r="A54" s="2" t="s">
        <v>103</v>
      </c>
      <c r="B54" s="5" t="s">
        <v>104</v>
      </c>
      <c r="C54" s="22">
        <v>0</v>
      </c>
      <c r="D54" s="19">
        <v>0</v>
      </c>
      <c r="E54" s="8">
        <v>0</v>
      </c>
    </row>
    <row r="55" spans="1:5">
      <c r="A55" s="2" t="s">
        <v>105</v>
      </c>
      <c r="B55" s="5" t="s">
        <v>106</v>
      </c>
      <c r="C55" s="22">
        <v>0</v>
      </c>
      <c r="D55" s="19">
        <v>0</v>
      </c>
      <c r="E55" s="8">
        <v>0</v>
      </c>
    </row>
    <row r="56" spans="1:5">
      <c r="A56" s="2" t="s">
        <v>107</v>
      </c>
      <c r="B56" s="5" t="s">
        <v>108</v>
      </c>
      <c r="C56" s="22">
        <v>-20000</v>
      </c>
      <c r="D56" s="19">
        <v>-20000</v>
      </c>
      <c r="E56" s="8">
        <v>-19337</v>
      </c>
    </row>
    <row r="57" spans="1:5">
      <c r="A57" s="2" t="s">
        <v>109</v>
      </c>
      <c r="B57" s="5" t="s">
        <v>110</v>
      </c>
      <c r="C57" s="22">
        <v>-10000</v>
      </c>
      <c r="D57" s="19">
        <v>-10000</v>
      </c>
      <c r="E57" s="8">
        <v>-11302</v>
      </c>
    </row>
    <row r="58" spans="1:5">
      <c r="A58" s="2" t="s">
        <v>111</v>
      </c>
      <c r="B58" s="5" t="s">
        <v>112</v>
      </c>
      <c r="C58" s="22">
        <v>0</v>
      </c>
      <c r="D58" s="19">
        <v>0</v>
      </c>
      <c r="E58" s="8">
        <v>0</v>
      </c>
    </row>
    <row r="59" spans="1:5">
      <c r="A59" s="10" t="s">
        <v>113</v>
      </c>
      <c r="B59" s="4" t="s">
        <v>114</v>
      </c>
      <c r="C59" s="24">
        <f>SUM(C53:C58)</f>
        <v>-155000</v>
      </c>
      <c r="D59" s="11">
        <f>SUM(D53:D58)</f>
        <v>-180000</v>
      </c>
      <c r="E59" s="11">
        <f>SUM(E53:E58)</f>
        <v>-184082</v>
      </c>
    </row>
    <row r="60" spans="1:5">
      <c r="A60" s="2" t="s">
        <v>115</v>
      </c>
      <c r="B60" s="4" t="s">
        <v>116</v>
      </c>
      <c r="C60" s="22"/>
      <c r="D60" s="19"/>
      <c r="E60" s="8"/>
    </row>
    <row r="61" spans="1:5">
      <c r="A61" s="2" t="s">
        <v>117</v>
      </c>
      <c r="B61" s="5" t="s">
        <v>118</v>
      </c>
      <c r="C61" s="22">
        <v>0</v>
      </c>
      <c r="D61" s="19">
        <v>0</v>
      </c>
      <c r="E61" s="8">
        <v>-1714</v>
      </c>
    </row>
    <row r="62" spans="1:5">
      <c r="A62" s="10" t="s">
        <v>119</v>
      </c>
      <c r="B62" s="4" t="s">
        <v>120</v>
      </c>
      <c r="C62" s="24">
        <f>SUM(C61)</f>
        <v>0</v>
      </c>
      <c r="D62" s="11">
        <f>SUM(D61)</f>
        <v>0</v>
      </c>
      <c r="E62" s="11">
        <f>SUM(E61)</f>
        <v>-1714</v>
      </c>
    </row>
    <row r="63" spans="1:5">
      <c r="A63" s="10" t="s">
        <v>121</v>
      </c>
      <c r="B63" s="4" t="s">
        <v>122</v>
      </c>
      <c r="C63" s="26">
        <f>SUM(C40+C51+C59+C62+C43)</f>
        <v>-225000</v>
      </c>
      <c r="D63" s="15">
        <f>SUM(D40+D51+D59+D62+D43)</f>
        <v>-260000</v>
      </c>
      <c r="E63" s="15">
        <f>SUM(E40+E51+E59+E62)</f>
        <v>-212658</v>
      </c>
    </row>
    <row r="64" spans="1:5">
      <c r="A64" s="2" t="s">
        <v>123</v>
      </c>
      <c r="B64" s="4" t="s">
        <v>124</v>
      </c>
      <c r="C64" s="22"/>
      <c r="D64" s="19"/>
      <c r="E64" s="8"/>
    </row>
    <row r="65" spans="1:5">
      <c r="A65" s="2" t="s">
        <v>125</v>
      </c>
      <c r="B65" s="5" t="s">
        <v>126</v>
      </c>
      <c r="C65" s="22">
        <v>0</v>
      </c>
      <c r="D65" s="19">
        <v>0</v>
      </c>
      <c r="E65" s="8">
        <v>0</v>
      </c>
    </row>
    <row r="66" spans="1:5">
      <c r="A66" s="2" t="s">
        <v>127</v>
      </c>
      <c r="B66" s="5" t="s">
        <v>128</v>
      </c>
      <c r="C66" s="22">
        <v>0</v>
      </c>
      <c r="D66" s="19">
        <v>0</v>
      </c>
      <c r="E66" s="8">
        <v>0</v>
      </c>
    </row>
    <row r="67" spans="1:5">
      <c r="A67" s="2" t="s">
        <v>129</v>
      </c>
      <c r="B67" s="5" t="s">
        <v>130</v>
      </c>
      <c r="C67" s="22">
        <v>0</v>
      </c>
      <c r="D67" s="19">
        <v>0</v>
      </c>
      <c r="E67" s="8">
        <v>0</v>
      </c>
    </row>
    <row r="68" spans="1:5">
      <c r="A68" s="2" t="s">
        <v>131</v>
      </c>
      <c r="B68" s="5" t="s">
        <v>132</v>
      </c>
      <c r="C68" s="22">
        <v>-2000</v>
      </c>
      <c r="D68" s="19">
        <v>-2000</v>
      </c>
      <c r="E68" s="8">
        <v>0</v>
      </c>
    </row>
    <row r="69" spans="1:5">
      <c r="A69" s="2" t="s">
        <v>133</v>
      </c>
      <c r="B69" s="5" t="s">
        <v>134</v>
      </c>
      <c r="C69" s="22">
        <v>0</v>
      </c>
      <c r="D69" s="19">
        <v>0</v>
      </c>
      <c r="E69" s="8">
        <v>0</v>
      </c>
    </row>
    <row r="70" spans="1:5">
      <c r="A70" s="2" t="s">
        <v>135</v>
      </c>
      <c r="B70" s="5" t="s">
        <v>136</v>
      </c>
      <c r="C70" s="22">
        <v>0</v>
      </c>
      <c r="D70" s="19">
        <v>0</v>
      </c>
      <c r="E70" s="8">
        <v>0</v>
      </c>
    </row>
    <row r="71" spans="1:5">
      <c r="A71" s="2" t="s">
        <v>137</v>
      </c>
      <c r="B71" s="5" t="s">
        <v>138</v>
      </c>
      <c r="C71" s="22">
        <v>0</v>
      </c>
      <c r="D71" s="19">
        <v>0</v>
      </c>
      <c r="E71" s="8">
        <v>0</v>
      </c>
    </row>
    <row r="72" spans="1:5">
      <c r="A72" s="2" t="s">
        <v>139</v>
      </c>
      <c r="B72" s="5" t="s">
        <v>140</v>
      </c>
      <c r="C72" s="22">
        <v>0</v>
      </c>
      <c r="D72" s="19">
        <v>0</v>
      </c>
      <c r="E72" s="8">
        <v>0</v>
      </c>
    </row>
    <row r="73" spans="1:5">
      <c r="A73" s="2" t="s">
        <v>141</v>
      </c>
      <c r="B73" s="5" t="s">
        <v>142</v>
      </c>
      <c r="C73" s="22">
        <v>-1000</v>
      </c>
      <c r="D73" s="19">
        <v>-1000</v>
      </c>
      <c r="E73" s="8">
        <v>-346</v>
      </c>
    </row>
    <row r="74" spans="1:5">
      <c r="A74" s="2" t="s">
        <v>143</v>
      </c>
      <c r="B74" s="5" t="s">
        <v>144</v>
      </c>
      <c r="C74" s="22">
        <v>-2000</v>
      </c>
      <c r="D74" s="19">
        <v>-2000</v>
      </c>
      <c r="E74" s="8">
        <v>-1354</v>
      </c>
    </row>
    <row r="75" spans="1:5">
      <c r="A75" s="10" t="s">
        <v>145</v>
      </c>
      <c r="B75" s="4" t="s">
        <v>146</v>
      </c>
      <c r="C75" s="26">
        <f>SUM(C65:C74)</f>
        <v>-5000</v>
      </c>
      <c r="D75" s="15">
        <f>SUM(D65:D74)</f>
        <v>-5000</v>
      </c>
      <c r="E75" s="15">
        <f>SUM(E65:E74)</f>
        <v>-1700</v>
      </c>
    </row>
    <row r="76" spans="1:5">
      <c r="A76" s="2" t="s">
        <v>147</v>
      </c>
      <c r="B76" s="4" t="s">
        <v>148</v>
      </c>
      <c r="C76" s="22"/>
      <c r="D76" s="19"/>
      <c r="E76" s="8"/>
    </row>
    <row r="77" spans="1:5">
      <c r="A77" s="2" t="s">
        <v>149</v>
      </c>
      <c r="B77" s="5" t="s">
        <v>118</v>
      </c>
      <c r="C77" s="22">
        <v>0</v>
      </c>
      <c r="D77" s="19">
        <v>0</v>
      </c>
      <c r="E77" s="8">
        <v>0</v>
      </c>
    </row>
    <row r="78" spans="1:5">
      <c r="A78" s="10" t="s">
        <v>150</v>
      </c>
      <c r="B78" s="4" t="s">
        <v>151</v>
      </c>
      <c r="C78" s="26">
        <f>SUM(C77)</f>
        <v>0</v>
      </c>
      <c r="D78" s="15">
        <f>SUM(D77)</f>
        <v>0</v>
      </c>
      <c r="E78" s="15">
        <f>SUM(E77)</f>
        <v>0</v>
      </c>
    </row>
    <row r="79" spans="1:5">
      <c r="A79" s="10" t="s">
        <v>152</v>
      </c>
      <c r="B79" s="17" t="s">
        <v>153</v>
      </c>
      <c r="C79" s="23">
        <f>SUM(C78+C75+C63+C32)</f>
        <v>-619500</v>
      </c>
      <c r="D79" s="18">
        <f>SUM(D78+D75+D63+D32)</f>
        <v>-649000</v>
      </c>
      <c r="E79" s="18">
        <f>SUM(E78+E75+E63+E32)</f>
        <v>-546122</v>
      </c>
    </row>
    <row r="80" spans="1:5">
      <c r="A80" s="2" t="s">
        <v>154</v>
      </c>
      <c r="B80" s="5" t="s">
        <v>155</v>
      </c>
      <c r="C80" s="27"/>
      <c r="D80" s="20"/>
      <c r="E80" s="16">
        <v>-31880</v>
      </c>
    </row>
    <row r="81" spans="1:5">
      <c r="A81" s="10" t="s">
        <v>156</v>
      </c>
      <c r="B81" s="17" t="s">
        <v>157</v>
      </c>
      <c r="C81" s="23">
        <f>SUM(C9+C79+C80)</f>
        <v>-59500</v>
      </c>
      <c r="D81" s="18">
        <f>SUM(D9+D79+D80)</f>
        <v>-79000</v>
      </c>
      <c r="E81" s="18">
        <f>SUM(E9+E79+E80)</f>
        <v>0</v>
      </c>
    </row>
  </sheetData>
  <mergeCells count="1">
    <mergeCell ref="A1:D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16EF307E34E14BBCE3C2C0E7021C84" ma:contentTypeVersion="11" ma:contentTypeDescription="Opret et nyt dokument." ma:contentTypeScope="" ma:versionID="0f9bd74de7902c005fee1a11897e6b92">
  <xsd:schema xmlns:xsd="http://www.w3.org/2001/XMLSchema" xmlns:xs="http://www.w3.org/2001/XMLSchema" xmlns:p="http://schemas.microsoft.com/office/2006/metadata/properties" xmlns:ns2="e41ed160-abda-4e5e-9bb1-e305035c6ae3" xmlns:ns3="b38834d8-e172-4ad9-b12e-f5c8a0fee091" targetNamespace="http://schemas.microsoft.com/office/2006/metadata/properties" ma:root="true" ma:fieldsID="78bb8268a4ef1ab2975a57d6693cd789" ns2:_="" ns3:_="">
    <xsd:import namespace="e41ed160-abda-4e5e-9bb1-e305035c6ae3"/>
    <xsd:import namespace="b38834d8-e172-4ad9-b12e-f5c8a0fee0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ed160-abda-4e5e-9bb1-e305035c6a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834d8-e172-4ad9-b12e-f5c8a0fee0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1B6397-C683-4383-83BD-652EE25A89F7}"/>
</file>

<file path=customXml/itemProps2.xml><?xml version="1.0" encoding="utf-8"?>
<ds:datastoreItem xmlns:ds="http://schemas.openxmlformats.org/officeDocument/2006/customXml" ds:itemID="{CD903E1B-05D9-426F-AD28-E744B395D359}"/>
</file>

<file path=customXml/itemProps3.xml><?xml version="1.0" encoding="utf-8"?>
<ds:datastoreItem xmlns:ds="http://schemas.openxmlformats.org/officeDocument/2006/customXml" ds:itemID="{C7DBC6E8-2246-49F3-B968-5A9291096B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Bomholt</dc:creator>
  <cp:keywords/>
  <dc:description/>
  <cp:lastModifiedBy>Billy Aagaard</cp:lastModifiedBy>
  <cp:revision/>
  <dcterms:created xsi:type="dcterms:W3CDTF">2023-02-06T13:42:11Z</dcterms:created>
  <dcterms:modified xsi:type="dcterms:W3CDTF">2023-03-20T18:55:17Z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21.2.7.0</vt:lpwstr>
  </property>
  <property fmtid="{D5CDD505-2E9C-101B-9397-08002B2CF9AE}" pid="3" name="ContentTypeId">
    <vt:lpwstr>0x010100EF16EF307E34E14BBCE3C2C0E7021C84</vt:lpwstr>
  </property>
</Properties>
</file>