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asnorretranders/Dropbox/Viby Friskole/Kredsbestyrelse/Generalforsamling 2022/"/>
    </mc:Choice>
  </mc:AlternateContent>
  <xr:revisionPtr revIDLastSave="0" documentId="8_{798C5676-883B-614C-8E7E-23665092049E}" xr6:coauthVersionLast="47" xr6:coauthVersionMax="47" xr10:uidLastSave="{00000000-0000-0000-0000-000000000000}"/>
  <bookViews>
    <workbookView xWindow="0" yWindow="500" windowWidth="19420" windowHeight="10300" xr2:uid="{00000000-000D-0000-FFFF-FFFF00000000}"/>
  </bookViews>
  <sheets>
    <sheet name="NK 8 resultat" sheetId="1" r:id="rId1"/>
    <sheet name="NK 8 balance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8" i="1" l="1"/>
  <c r="C101" i="1"/>
  <c r="C96" i="1"/>
  <c r="C92" i="1"/>
  <c r="C73" i="1"/>
  <c r="C64" i="1"/>
  <c r="C52" i="1"/>
  <c r="C48" i="1"/>
  <c r="C30" i="1"/>
  <c r="C26" i="1"/>
  <c r="C22" i="1"/>
  <c r="C17" i="1"/>
  <c r="C39" i="1" s="1"/>
  <c r="C10" i="1"/>
  <c r="E108" i="1"/>
  <c r="E101" i="1"/>
  <c r="E96" i="1"/>
  <c r="E92" i="1"/>
  <c r="E73" i="1"/>
  <c r="E64" i="1"/>
  <c r="E52" i="1"/>
  <c r="E48" i="1"/>
  <c r="E30" i="1"/>
  <c r="E26" i="1"/>
  <c r="E22" i="1"/>
  <c r="E17" i="1"/>
  <c r="E10" i="1"/>
  <c r="D108" i="1"/>
  <c r="D101" i="1"/>
  <c r="D96" i="1"/>
  <c r="D92" i="1"/>
  <c r="D73" i="1"/>
  <c r="D64" i="1"/>
  <c r="D52" i="1"/>
  <c r="D48" i="1"/>
  <c r="D30" i="1"/>
  <c r="D26" i="1"/>
  <c r="D22" i="1"/>
  <c r="D17" i="1"/>
  <c r="D10" i="1"/>
  <c r="D20" i="3"/>
  <c r="D23" i="3"/>
  <c r="D30" i="3"/>
  <c r="D21" i="3"/>
  <c r="C23" i="3"/>
  <c r="C30" i="3"/>
  <c r="D27" i="3"/>
  <c r="D28" i="3"/>
  <c r="C28" i="3"/>
  <c r="E28" i="3"/>
  <c r="E30" i="3"/>
  <c r="C39" i="3"/>
  <c r="D39" i="3"/>
  <c r="D46" i="3"/>
  <c r="E39" i="3"/>
  <c r="E46" i="3"/>
  <c r="D42" i="3"/>
  <c r="D43" i="3"/>
  <c r="C43" i="3"/>
  <c r="E43" i="3"/>
  <c r="C46" i="3"/>
  <c r="D79" i="1" l="1"/>
  <c r="D103" i="1" s="1"/>
  <c r="D111" i="1" s="1"/>
  <c r="D39" i="1"/>
  <c r="E39" i="1"/>
  <c r="C79" i="1"/>
  <c r="C103" i="1"/>
  <c r="C111" i="1" s="1"/>
  <c r="E79" i="1"/>
  <c r="E103" i="1" l="1"/>
  <c r="E111" i="1" s="1"/>
</calcChain>
</file>

<file path=xl/sharedStrings.xml><?xml version="1.0" encoding="utf-8"?>
<sst xmlns="http://schemas.openxmlformats.org/spreadsheetml/2006/main" count="221" uniqueCount="201">
  <si>
    <t>FSL nk 8</t>
  </si>
  <si>
    <t>Konto</t>
  </si>
  <si>
    <t>Navn</t>
  </si>
  <si>
    <t>Regnskab 2021</t>
  </si>
  <si>
    <t>INDTÆGTER</t>
  </si>
  <si>
    <t/>
  </si>
  <si>
    <t>10100</t>
  </si>
  <si>
    <t>Kredstilskud fra Hovedforening</t>
  </si>
  <si>
    <t>10500</t>
  </si>
  <si>
    <t>Salg af brugt inventar eller IT</t>
  </si>
  <si>
    <t>Andre Indtægter</t>
  </si>
  <si>
    <t>11900</t>
  </si>
  <si>
    <t>INDTÆGTER I ALT</t>
  </si>
  <si>
    <t>UDGIFTER</t>
  </si>
  <si>
    <t>KREDSBESTYRELSEN</t>
  </si>
  <si>
    <t>FRIKØB</t>
  </si>
  <si>
    <t xml:space="preserve">Frikøb </t>
  </si>
  <si>
    <t>20500</t>
  </si>
  <si>
    <t>FRIKØB I ALT</t>
  </si>
  <si>
    <t>HONORARER</t>
  </si>
  <si>
    <t xml:space="preserve">Honorarer  </t>
  </si>
  <si>
    <t>Lønsumsafgift m.v.</t>
  </si>
  <si>
    <t>21500</t>
  </si>
  <si>
    <t>HONORARER I ALT</t>
  </si>
  <si>
    <t>REJSEUDGIFTER</t>
  </si>
  <si>
    <t xml:space="preserve">Rejseudgifter </t>
  </si>
  <si>
    <t>22500</t>
  </si>
  <si>
    <t>REJSEUDGIFTER I ALT</t>
  </si>
  <si>
    <t>KM-KØRSEL</t>
  </si>
  <si>
    <t xml:space="preserve">KM-kørsel </t>
  </si>
  <si>
    <t>23500</t>
  </si>
  <si>
    <t>KM-KØRSEL I ALT</t>
  </si>
  <si>
    <t>24800</t>
  </si>
  <si>
    <t>Kurser og -materiale</t>
  </si>
  <si>
    <t>26000</t>
  </si>
  <si>
    <t>Vikarudgifter</t>
  </si>
  <si>
    <t>27000</t>
  </si>
  <si>
    <t>Kredsbestyrelsesmøder</t>
  </si>
  <si>
    <t>28100</t>
  </si>
  <si>
    <t>Inventar</t>
  </si>
  <si>
    <t>28200</t>
  </si>
  <si>
    <t>IT</t>
  </si>
  <si>
    <t>29000</t>
  </si>
  <si>
    <t>Andre udgifter vedr. KB</t>
  </si>
  <si>
    <t>29500</t>
  </si>
  <si>
    <t>KREDSBESTYRELSEN I ALT</t>
  </si>
  <si>
    <t>KREDSEN</t>
  </si>
  <si>
    <t>GENERALFORSAMLING</t>
  </si>
  <si>
    <t>30100</t>
  </si>
  <si>
    <t>Generalf. Mødeudgifter</t>
  </si>
  <si>
    <t>30110</t>
  </si>
  <si>
    <t>Generalf. Honorar uden CVR</t>
  </si>
  <si>
    <t>30130</t>
  </si>
  <si>
    <t>Generalf. KM-godtgørelse</t>
  </si>
  <si>
    <t>30140</t>
  </si>
  <si>
    <t>Generalf. Honorar efter faktur</t>
  </si>
  <si>
    <t>30150</t>
  </si>
  <si>
    <t>Generalf. Transport, deltagere</t>
  </si>
  <si>
    <t>30500</t>
  </si>
  <si>
    <t>GENERALFORSAMLING I ALT</t>
  </si>
  <si>
    <t>REPRÆSENTANTSKABSMØDE</t>
  </si>
  <si>
    <t>31100</t>
  </si>
  <si>
    <t>Rep. Mødeudgifter</t>
  </si>
  <si>
    <t>31500</t>
  </si>
  <si>
    <t>REPRÆSENTANTSKABSMØDE I ALT</t>
  </si>
  <si>
    <t>Budget22</t>
  </si>
  <si>
    <t>MEDLEMSMØDER OG -KURSER</t>
  </si>
  <si>
    <t>32100</t>
  </si>
  <si>
    <t>Medl.mød, Mødeudgifter</t>
  </si>
  <si>
    <t>32110</t>
  </si>
  <si>
    <t>Medl.mød, honorar uden CVR</t>
  </si>
  <si>
    <t>32130</t>
  </si>
  <si>
    <t>Medl.mød, KM-godtgørelse</t>
  </si>
  <si>
    <t>32140</t>
  </si>
  <si>
    <t>Medl.mød, Honorar efter faktur</t>
  </si>
  <si>
    <t>32150</t>
  </si>
  <si>
    <t>Medl.mød, Transport, deltagere</t>
  </si>
  <si>
    <t>32160</t>
  </si>
  <si>
    <t>Medl.mød, Vikarudgifter</t>
  </si>
  <si>
    <t>32500</t>
  </si>
  <si>
    <t>MEDLEMSMØDER OG -KURSER I ALT</t>
  </si>
  <si>
    <t>TR-MØDER OG -KURSER</t>
  </si>
  <si>
    <t>33100</t>
  </si>
  <si>
    <t>TR-møder, Mødeudgifter</t>
  </si>
  <si>
    <t>ændres fra 100000</t>
  </si>
  <si>
    <t>33110</t>
  </si>
  <si>
    <t>TR-møder, honorar uden CVR</t>
  </si>
  <si>
    <t>33130</t>
  </si>
  <si>
    <t>TR-møder, KM-godtgørelse</t>
  </si>
  <si>
    <t>33140</t>
  </si>
  <si>
    <t>TR-møder, Honorar efter faktur</t>
  </si>
  <si>
    <t>33150</t>
  </si>
  <si>
    <t>TR-møder, Transport, deltagere</t>
  </si>
  <si>
    <t>33160</t>
  </si>
  <si>
    <t>TR-møder, Vikarudgifter</t>
  </si>
  <si>
    <t>33500</t>
  </si>
  <si>
    <t>TR-MØDER OG -KURSER I ALT</t>
  </si>
  <si>
    <t>ANDRE UDGIFTER VEDR. KREDSEN</t>
  </si>
  <si>
    <t>34100</t>
  </si>
  <si>
    <t>Øvrige udgifter</t>
  </si>
  <si>
    <t>34500</t>
  </si>
  <si>
    <t>ANDRE UDGIFTER VEDR. KREDSEN I</t>
  </si>
  <si>
    <t>37000</t>
  </si>
  <si>
    <t>KREDSEN I ALT</t>
  </si>
  <si>
    <t>ADMINISTRATION</t>
  </si>
  <si>
    <t>50040</t>
  </si>
  <si>
    <t>Porto</t>
  </si>
  <si>
    <t>50060</t>
  </si>
  <si>
    <t>Fotokopiering</t>
  </si>
  <si>
    <t>50070</t>
  </si>
  <si>
    <t>Papir og kuverter</t>
  </si>
  <si>
    <t>50080</t>
  </si>
  <si>
    <t>Kontorartikler</t>
  </si>
  <si>
    <t>50090</t>
  </si>
  <si>
    <t>Software, IT og hjemmeside</t>
  </si>
  <si>
    <t>50100</t>
  </si>
  <si>
    <t>Gebyr</t>
  </si>
  <si>
    <t>50110</t>
  </si>
  <si>
    <t>Kassedifference</t>
  </si>
  <si>
    <t>50120</t>
  </si>
  <si>
    <t>Abonnementer</t>
  </si>
  <si>
    <t>50130</t>
  </si>
  <si>
    <t>Gaver</t>
  </si>
  <si>
    <t>50140</t>
  </si>
  <si>
    <t>Revision</t>
  </si>
  <si>
    <t>50500</t>
  </si>
  <si>
    <t>ADMINISTRATION I ALT</t>
  </si>
  <si>
    <t>ØVRIGE UDGIFTER</t>
  </si>
  <si>
    <t>50610</t>
  </si>
  <si>
    <t>50650</t>
  </si>
  <si>
    <t>ØVRIGE UDGIFTER I ALT</t>
  </si>
  <si>
    <t>ÅRETS AFSKRIVNINGER</t>
  </si>
  <si>
    <t>51010</t>
  </si>
  <si>
    <t>51020</t>
  </si>
  <si>
    <t>51050</t>
  </si>
  <si>
    <t>ÅRETS AFSKRIVNINGER I ALT</t>
  </si>
  <si>
    <t>52000</t>
  </si>
  <si>
    <t>UDGIFTER I ALT</t>
  </si>
  <si>
    <t>FINANSIELLE POSTER</t>
  </si>
  <si>
    <t>53100</t>
  </si>
  <si>
    <t>Renteindtægter</t>
  </si>
  <si>
    <t>53200</t>
  </si>
  <si>
    <t>Renteudgifter</t>
  </si>
  <si>
    <t>53500</t>
  </si>
  <si>
    <t>FINANSIELLE POSTER I ALT</t>
  </si>
  <si>
    <t>55500</t>
  </si>
  <si>
    <t>ÅRETS RESULTAT</t>
  </si>
  <si>
    <t>Bevægelse</t>
  </si>
  <si>
    <t>AKTIVER</t>
  </si>
  <si>
    <t>INVENTAR</t>
  </si>
  <si>
    <t>60100</t>
  </si>
  <si>
    <t>Tilgang</t>
  </si>
  <si>
    <t>60200</t>
  </si>
  <si>
    <t>Årets afskrivninger</t>
  </si>
  <si>
    <t>60500</t>
  </si>
  <si>
    <t>INVENTAR I ALT</t>
  </si>
  <si>
    <t>IT -UDSTYR</t>
  </si>
  <si>
    <t>61100</t>
  </si>
  <si>
    <t>61200</t>
  </si>
  <si>
    <t>61500</t>
  </si>
  <si>
    <t>IT-UDSTYR I ALT</t>
  </si>
  <si>
    <t>62000</t>
  </si>
  <si>
    <t>MATERIELLE ANLÆGSAKTIVER I ALT</t>
  </si>
  <si>
    <t>TILGODEHAVENDER</t>
  </si>
  <si>
    <t>65100</t>
  </si>
  <si>
    <t>Diverse debitorer</t>
  </si>
  <si>
    <t>65400</t>
  </si>
  <si>
    <t>Forudbetalte omkostninger</t>
  </si>
  <si>
    <t>65410</t>
  </si>
  <si>
    <t>Mellemregning Sekretariatet</t>
  </si>
  <si>
    <t>65500</t>
  </si>
  <si>
    <t>TILGODEHAVENDER I ALT</t>
  </si>
  <si>
    <t>LIKVIDE MIDLER</t>
  </si>
  <si>
    <t>70300</t>
  </si>
  <si>
    <t>Bank</t>
  </si>
  <si>
    <t>70900</t>
  </si>
  <si>
    <t>LIKVIDE MIDLER I ALT</t>
  </si>
  <si>
    <t>79000</t>
  </si>
  <si>
    <t>AKTIVER I ALT</t>
  </si>
  <si>
    <t>PASSIVER</t>
  </si>
  <si>
    <t>EGENKAPITAL</t>
  </si>
  <si>
    <t>80100</t>
  </si>
  <si>
    <t>Egenkapital primo</t>
  </si>
  <si>
    <t>80200</t>
  </si>
  <si>
    <t>Årets resultat</t>
  </si>
  <si>
    <t>80300</t>
  </si>
  <si>
    <t>EGENKAPITAL I ALT</t>
  </si>
  <si>
    <t>GÆLDSFORPLIGTELSER</t>
  </si>
  <si>
    <t>90100</t>
  </si>
  <si>
    <t>Diverse kreditorer</t>
  </si>
  <si>
    <t>90900</t>
  </si>
  <si>
    <t>GÆLDSFORPLIGTELSER I ALT</t>
  </si>
  <si>
    <t>95000</t>
  </si>
  <si>
    <t>PASSIVER I ALT</t>
  </si>
  <si>
    <t xml:space="preserve"> </t>
  </si>
  <si>
    <t>Revideret Budget 22</t>
  </si>
  <si>
    <t>Budget 23</t>
  </si>
  <si>
    <t>ændres fra 540.000</t>
  </si>
  <si>
    <t>NK 8, Balance år 2021</t>
  </si>
  <si>
    <t>01.01.21</t>
  </si>
  <si>
    <t>31.12.21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</si>
</sst>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quotePrefix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0" xfId="0" quotePrefix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0" xfId="0" quotePrefix="1"/>
    <xf numFmtId="0" fontId="2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 indent="2"/>
    </xf>
    <xf numFmtId="0" fontId="2" fillId="0" borderId="2" xfId="0" quotePrefix="1" applyFont="1" applyBorder="1" applyAlignment="1">
      <alignment horizontal="right"/>
    </xf>
    <xf numFmtId="0" fontId="2" fillId="0" borderId="2" xfId="0" quotePrefix="1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/>
    <xf numFmtId="0" fontId="4" fillId="0" borderId="0" xfId="0" quotePrefix="1" applyFont="1" applyAlignment="1">
      <alignment horizontal="left" indent="2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left" indent="2"/>
    </xf>
    <xf numFmtId="0" fontId="4" fillId="0" borderId="0" xfId="0" quotePrefix="1" applyFont="1"/>
    <xf numFmtId="3" fontId="0" fillId="0" borderId="0" xfId="0" applyNumberFormat="1"/>
    <xf numFmtId="3" fontId="2" fillId="0" borderId="2" xfId="0" applyNumberFormat="1" applyFont="1" applyBorder="1"/>
    <xf numFmtId="0" fontId="2" fillId="0" borderId="3" xfId="0" quotePrefix="1" applyFont="1" applyBorder="1" applyAlignment="1">
      <alignment horizontal="right"/>
    </xf>
    <xf numFmtId="3" fontId="2" fillId="0" borderId="4" xfId="0" applyNumberFormat="1" applyFont="1" applyBorder="1"/>
    <xf numFmtId="0" fontId="2" fillId="0" borderId="0" xfId="0" applyFont="1" applyAlignment="1">
      <alignment horizontal="right"/>
    </xf>
    <xf numFmtId="0" fontId="2" fillId="0" borderId="5" xfId="0" quotePrefix="1" applyFont="1" applyBorder="1" applyAlignment="1">
      <alignment horizontal="right"/>
    </xf>
    <xf numFmtId="0" fontId="2" fillId="0" borderId="6" xfId="0" quotePrefix="1" applyFont="1" applyBorder="1" applyAlignment="1">
      <alignment horizontal="left"/>
    </xf>
    <xf numFmtId="3" fontId="2" fillId="0" borderId="7" xfId="0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quotePrefix="1" applyFill="1" applyAlignment="1">
      <alignment horizontal="right"/>
    </xf>
    <xf numFmtId="3" fontId="2" fillId="2" borderId="2" xfId="0" applyNumberFormat="1" applyFont="1" applyFill="1" applyBorder="1"/>
    <xf numFmtId="0" fontId="2" fillId="0" borderId="1" xfId="0" quotePrefix="1" applyFont="1" applyBorder="1" applyAlignment="1">
      <alignment horizontal="right"/>
    </xf>
    <xf numFmtId="3" fontId="2" fillId="0" borderId="1" xfId="0" applyNumberFormat="1" applyFont="1" applyBorder="1"/>
    <xf numFmtId="3" fontId="0" fillId="0" borderId="0" xfId="0" applyNumberForma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0" fillId="3" borderId="0" xfId="0" applyNumberFormat="1" applyFill="1"/>
    <xf numFmtId="3" fontId="2" fillId="3" borderId="1" xfId="0" applyNumberFormat="1" applyFont="1" applyFill="1" applyBorder="1" applyAlignment="1">
      <alignment horizontal="right"/>
    </xf>
    <xf numFmtId="3" fontId="2" fillId="3" borderId="2" xfId="0" applyNumberFormat="1" applyFont="1" applyFill="1" applyBorder="1"/>
    <xf numFmtId="3" fontId="2" fillId="3" borderId="1" xfId="0" applyNumberFormat="1" applyFont="1" applyFill="1" applyBorder="1"/>
    <xf numFmtId="3" fontId="0" fillId="3" borderId="0" xfId="0" applyNumberFormat="1" applyFill="1" applyAlignment="1">
      <alignment horizontal="right"/>
    </xf>
    <xf numFmtId="0" fontId="0" fillId="3" borderId="0" xfId="0" applyFill="1"/>
    <xf numFmtId="3" fontId="0" fillId="2" borderId="0" xfId="0" applyNumberFormat="1" applyFill="1"/>
    <xf numFmtId="0" fontId="6" fillId="0" borderId="0" xfId="0" applyFont="1"/>
    <xf numFmtId="3" fontId="0" fillId="4" borderId="0" xfId="0" applyNumberFormat="1" applyFill="1"/>
    <xf numFmtId="0" fontId="0" fillId="4" borderId="0" xfId="0" applyFill="1"/>
    <xf numFmtId="0" fontId="5" fillId="0" borderId="0" xfId="0" applyFont="1"/>
    <xf numFmtId="3" fontId="0" fillId="5" borderId="0" xfId="0" applyNumberFormat="1" applyFill="1"/>
    <xf numFmtId="3" fontId="2" fillId="5" borderId="2" xfId="0" applyNumberFormat="1" applyFont="1" applyFill="1" applyBorder="1"/>
    <xf numFmtId="3" fontId="2" fillId="5" borderId="1" xfId="0" applyNumberFormat="1" applyFont="1" applyFill="1" applyBorder="1"/>
    <xf numFmtId="3" fontId="5" fillId="5" borderId="1" xfId="0" applyNumberFormat="1" applyFont="1" applyFill="1" applyBorder="1" applyAlignment="1">
      <alignment horizontal="right"/>
    </xf>
    <xf numFmtId="3" fontId="0" fillId="5" borderId="0" xfId="0" applyNumberFormat="1" applyFill="1" applyAlignment="1">
      <alignment horizontal="right"/>
    </xf>
    <xf numFmtId="0" fontId="4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1"/>
  <sheetViews>
    <sheetView tabSelected="1" topLeftCell="A5" zoomScaleNormal="100" zoomScaleSheetLayoutView="100" workbookViewId="0">
      <pane xSplit="2" topLeftCell="C1" activePane="topRight" state="frozen"/>
      <selection pane="topRight" activeCell="C11" sqref="C11"/>
    </sheetView>
  </sheetViews>
  <sheetFormatPr baseColWidth="10" defaultColWidth="8.83203125" defaultRowHeight="13" x14ac:dyDescent="0.15"/>
  <cols>
    <col min="1" max="1" width="8.83203125" customWidth="1"/>
    <col min="2" max="2" width="35.1640625" bestFit="1" customWidth="1"/>
    <col min="3" max="3" width="13.83203125" style="37" customWidth="1"/>
    <col min="4" max="4" width="16.6640625" style="16" customWidth="1"/>
    <col min="5" max="5" width="15" customWidth="1"/>
  </cols>
  <sheetData>
    <row r="1" spans="1:8" x14ac:dyDescent="0.15">
      <c r="A1" s="6" t="s">
        <v>0</v>
      </c>
      <c r="B1" s="25">
        <v>2022</v>
      </c>
      <c r="C1" s="32"/>
    </row>
    <row r="2" spans="1:8" x14ac:dyDescent="0.15">
      <c r="A2" s="10"/>
      <c r="C2" s="32"/>
    </row>
    <row r="3" spans="1:8" x14ac:dyDescent="0.15">
      <c r="A3" s="4" t="s">
        <v>1</v>
      </c>
      <c r="B3" s="2" t="s">
        <v>2</v>
      </c>
      <c r="C3" s="39" t="s">
        <v>3</v>
      </c>
      <c r="D3" s="31" t="s">
        <v>195</v>
      </c>
      <c r="E3" s="42" t="s">
        <v>196</v>
      </c>
    </row>
    <row r="4" spans="1:8" x14ac:dyDescent="0.15">
      <c r="A4" s="3"/>
      <c r="C4" s="32"/>
      <c r="E4" s="43"/>
    </row>
    <row r="5" spans="1:8" x14ac:dyDescent="0.15">
      <c r="A5" s="48" t="s">
        <v>4</v>
      </c>
      <c r="B5" s="48"/>
      <c r="C5" s="32"/>
      <c r="E5" s="43"/>
    </row>
    <row r="6" spans="1:8" x14ac:dyDescent="0.15">
      <c r="B6" s="1" t="s">
        <v>5</v>
      </c>
      <c r="C6" s="32"/>
      <c r="E6" s="43"/>
    </row>
    <row r="7" spans="1:8" x14ac:dyDescent="0.15">
      <c r="A7" s="3" t="s">
        <v>6</v>
      </c>
      <c r="B7" s="1" t="s">
        <v>7</v>
      </c>
      <c r="C7" s="32">
        <v>553131</v>
      </c>
      <c r="D7" s="40">
        <v>560000</v>
      </c>
      <c r="E7" s="43">
        <v>560000</v>
      </c>
      <c r="G7" s="41" t="s">
        <v>197</v>
      </c>
      <c r="H7" s="41"/>
    </row>
    <row r="8" spans="1:8" x14ac:dyDescent="0.15">
      <c r="A8" s="3" t="s">
        <v>8</v>
      </c>
      <c r="B8" s="1" t="s">
        <v>9</v>
      </c>
      <c r="C8" s="32"/>
      <c r="E8" s="43"/>
    </row>
    <row r="9" spans="1:8" x14ac:dyDescent="0.15">
      <c r="A9" s="26">
        <v>10700</v>
      </c>
      <c r="B9" s="24" t="s">
        <v>10</v>
      </c>
      <c r="C9" s="32">
        <v>0</v>
      </c>
      <c r="D9" s="16">
        <v>0</v>
      </c>
      <c r="E9" s="43">
        <v>0</v>
      </c>
    </row>
    <row r="10" spans="1:8" s="11" customFormat="1" x14ac:dyDescent="0.15">
      <c r="A10" s="8" t="s">
        <v>11</v>
      </c>
      <c r="B10" s="9" t="s">
        <v>12</v>
      </c>
      <c r="C10" s="34">
        <f>SUM(C7:C9)</f>
        <v>553131</v>
      </c>
      <c r="D10" s="17">
        <f>SUM(D7:D9)</f>
        <v>560000</v>
      </c>
      <c r="E10" s="44">
        <f>SUM(E7:E9)</f>
        <v>560000</v>
      </c>
    </row>
    <row r="11" spans="1:8" x14ac:dyDescent="0.15">
      <c r="A11" s="3"/>
      <c r="B11" s="1"/>
      <c r="C11" s="32"/>
      <c r="E11" s="43"/>
    </row>
    <row r="12" spans="1:8" x14ac:dyDescent="0.15">
      <c r="A12" s="48" t="s">
        <v>13</v>
      </c>
      <c r="B12" s="48"/>
      <c r="C12" s="32"/>
      <c r="E12" s="43"/>
    </row>
    <row r="13" spans="1:8" x14ac:dyDescent="0.15">
      <c r="B13" s="7"/>
      <c r="C13" s="32"/>
      <c r="E13" s="43"/>
    </row>
    <row r="14" spans="1:8" x14ac:dyDescent="0.15">
      <c r="A14" s="12" t="s">
        <v>14</v>
      </c>
      <c r="B14" s="15"/>
      <c r="C14" s="32"/>
      <c r="E14" s="43"/>
    </row>
    <row r="15" spans="1:8" x14ac:dyDescent="0.15">
      <c r="B15" s="2" t="s">
        <v>15</v>
      </c>
      <c r="C15" s="32"/>
      <c r="E15" s="43"/>
    </row>
    <row r="16" spans="1:8" x14ac:dyDescent="0.15">
      <c r="A16" s="3">
        <v>20100</v>
      </c>
      <c r="B16" s="1" t="s">
        <v>16</v>
      </c>
      <c r="C16" s="32">
        <v>-223063.11</v>
      </c>
      <c r="D16" s="16">
        <v>-240000</v>
      </c>
      <c r="E16" s="43">
        <v>-240000</v>
      </c>
    </row>
    <row r="17" spans="1:5" s="11" customFormat="1" x14ac:dyDescent="0.15">
      <c r="A17" s="8" t="s">
        <v>17</v>
      </c>
      <c r="B17" s="13" t="s">
        <v>18</v>
      </c>
      <c r="C17" s="34">
        <f>SUM(C16:C16)</f>
        <v>-223063.11</v>
      </c>
      <c r="D17" s="27">
        <f>SUM(D16:D16)</f>
        <v>-240000</v>
      </c>
      <c r="E17" s="44">
        <f>SUM(E16:E16)</f>
        <v>-240000</v>
      </c>
    </row>
    <row r="18" spans="1:5" x14ac:dyDescent="0.15">
      <c r="C18" s="32"/>
      <c r="E18" s="43"/>
    </row>
    <row r="19" spans="1:5" x14ac:dyDescent="0.15">
      <c r="B19" s="2" t="s">
        <v>19</v>
      </c>
      <c r="C19" s="32"/>
      <c r="E19" s="43"/>
    </row>
    <row r="20" spans="1:5" x14ac:dyDescent="0.15">
      <c r="A20" s="3">
        <v>21100</v>
      </c>
      <c r="B20" s="1" t="s">
        <v>20</v>
      </c>
      <c r="C20" s="32">
        <v>-80024</v>
      </c>
      <c r="D20" s="16">
        <v>-90000</v>
      </c>
      <c r="E20" s="43">
        <v>-90000</v>
      </c>
    </row>
    <row r="21" spans="1:5" x14ac:dyDescent="0.15">
      <c r="A21" s="3">
        <v>21300</v>
      </c>
      <c r="B21" s="1" t="s">
        <v>21</v>
      </c>
      <c r="C21" s="32">
        <v>-5097</v>
      </c>
      <c r="D21" s="16">
        <v>-7500</v>
      </c>
      <c r="E21" s="43">
        <v>-5000</v>
      </c>
    </row>
    <row r="22" spans="1:5" s="11" customFormat="1" x14ac:dyDescent="0.15">
      <c r="A22" s="8" t="s">
        <v>22</v>
      </c>
      <c r="B22" s="9" t="s">
        <v>23</v>
      </c>
      <c r="C22" s="34">
        <f>SUM(C20:C21)</f>
        <v>-85121</v>
      </c>
      <c r="D22" s="27">
        <f>SUM(D20:D21)</f>
        <v>-97500</v>
      </c>
      <c r="E22" s="44">
        <f>SUM(E20:E21)</f>
        <v>-95000</v>
      </c>
    </row>
    <row r="23" spans="1:5" x14ac:dyDescent="0.15">
      <c r="C23" s="32"/>
      <c r="E23" s="43"/>
    </row>
    <row r="24" spans="1:5" x14ac:dyDescent="0.15">
      <c r="B24" s="2" t="s">
        <v>24</v>
      </c>
      <c r="C24" s="32"/>
      <c r="E24" s="43"/>
    </row>
    <row r="25" spans="1:5" x14ac:dyDescent="0.15">
      <c r="A25" s="3">
        <v>22100</v>
      </c>
      <c r="B25" s="1" t="s">
        <v>25</v>
      </c>
      <c r="C25" s="32">
        <v>0</v>
      </c>
      <c r="D25" s="16">
        <v>-2000</v>
      </c>
      <c r="E25" s="43">
        <v>-2000</v>
      </c>
    </row>
    <row r="26" spans="1:5" s="11" customFormat="1" x14ac:dyDescent="0.15">
      <c r="A26" s="8" t="s">
        <v>26</v>
      </c>
      <c r="B26" s="9" t="s">
        <v>27</v>
      </c>
      <c r="C26" s="34">
        <f>SUM(C25:C25)</f>
        <v>0</v>
      </c>
      <c r="D26" s="27">
        <f>SUM(D25:D25)</f>
        <v>-2000</v>
      </c>
      <c r="E26" s="44">
        <f>SUM(E25:E25)</f>
        <v>-2000</v>
      </c>
    </row>
    <row r="27" spans="1:5" x14ac:dyDescent="0.15">
      <c r="C27" s="32"/>
      <c r="E27" s="43"/>
    </row>
    <row r="28" spans="1:5" x14ac:dyDescent="0.15">
      <c r="B28" s="2" t="s">
        <v>28</v>
      </c>
      <c r="C28" s="32"/>
      <c r="E28" s="43"/>
    </row>
    <row r="29" spans="1:5" x14ac:dyDescent="0.15">
      <c r="A29" s="3">
        <v>23100</v>
      </c>
      <c r="B29" s="1" t="s">
        <v>29</v>
      </c>
      <c r="C29" s="32">
        <v>-10904.8</v>
      </c>
      <c r="D29" s="16">
        <v>-25000</v>
      </c>
      <c r="E29" s="43">
        <v>-20000</v>
      </c>
    </row>
    <row r="30" spans="1:5" s="11" customFormat="1" x14ac:dyDescent="0.15">
      <c r="A30" s="8" t="s">
        <v>30</v>
      </c>
      <c r="B30" s="9" t="s">
        <v>31</v>
      </c>
      <c r="C30" s="34">
        <f>SUM(C29:C29)</f>
        <v>-10904.8</v>
      </c>
      <c r="D30" s="27">
        <f>SUM(D29:D29)</f>
        <v>-25000</v>
      </c>
      <c r="E30" s="44">
        <f>SUM(E29:E29)</f>
        <v>-20000</v>
      </c>
    </row>
    <row r="31" spans="1:5" x14ac:dyDescent="0.15">
      <c r="A31" s="3"/>
      <c r="B31" s="1"/>
      <c r="C31" s="32"/>
      <c r="E31" s="43"/>
    </row>
    <row r="32" spans="1:5" s="11" customFormat="1" x14ac:dyDescent="0.15">
      <c r="A32" s="8" t="s">
        <v>32</v>
      </c>
      <c r="B32" s="9" t="s">
        <v>33</v>
      </c>
      <c r="C32" s="34">
        <v>0</v>
      </c>
      <c r="D32" s="17">
        <v>0</v>
      </c>
      <c r="E32" s="44">
        <v>0</v>
      </c>
    </row>
    <row r="33" spans="1:5" x14ac:dyDescent="0.15">
      <c r="A33" s="3"/>
      <c r="B33" s="1"/>
      <c r="C33" s="32"/>
      <c r="E33" s="43"/>
    </row>
    <row r="34" spans="1:5" x14ac:dyDescent="0.15">
      <c r="A34" s="3" t="s">
        <v>34</v>
      </c>
      <c r="B34" s="1" t="s">
        <v>35</v>
      </c>
      <c r="C34" s="32">
        <v>0</v>
      </c>
      <c r="D34" s="16">
        <v>0</v>
      </c>
      <c r="E34" s="43">
        <v>0</v>
      </c>
    </row>
    <row r="35" spans="1:5" x14ac:dyDescent="0.15">
      <c r="A35" s="3" t="s">
        <v>36</v>
      </c>
      <c r="B35" s="1" t="s">
        <v>37</v>
      </c>
      <c r="C35" s="32">
        <v>-8915.35</v>
      </c>
      <c r="D35" s="16">
        <v>-24000</v>
      </c>
      <c r="E35" s="43">
        <v>-24000</v>
      </c>
    </row>
    <row r="36" spans="1:5" x14ac:dyDescent="0.15">
      <c r="A36" s="3" t="s">
        <v>38</v>
      </c>
      <c r="B36" s="1" t="s">
        <v>39</v>
      </c>
      <c r="C36" s="32">
        <v>0</v>
      </c>
      <c r="D36" s="16">
        <v>0</v>
      </c>
      <c r="E36" s="43">
        <v>0</v>
      </c>
    </row>
    <row r="37" spans="1:5" x14ac:dyDescent="0.15">
      <c r="A37" s="3" t="s">
        <v>40</v>
      </c>
      <c r="B37" s="1" t="s">
        <v>41</v>
      </c>
      <c r="C37" s="32">
        <v>0</v>
      </c>
      <c r="D37" s="16">
        <v>0</v>
      </c>
      <c r="E37" s="43">
        <v>0</v>
      </c>
    </row>
    <row r="38" spans="1:5" x14ac:dyDescent="0.15">
      <c r="A38" s="3" t="s">
        <v>42</v>
      </c>
      <c r="B38" s="1" t="s">
        <v>43</v>
      </c>
      <c r="C38" s="32">
        <v>0</v>
      </c>
      <c r="D38" s="16">
        <v>-1000</v>
      </c>
      <c r="E38" s="43">
        <v>0</v>
      </c>
    </row>
    <row r="39" spans="1:5" s="11" customFormat="1" x14ac:dyDescent="0.15">
      <c r="A39" s="8" t="s">
        <v>44</v>
      </c>
      <c r="B39" s="9" t="s">
        <v>45</v>
      </c>
      <c r="C39" s="34">
        <f>SUM(C17+C22+C26+C30+C32+C34+C35+C36+C37+C38)</f>
        <v>-328004.25999999995</v>
      </c>
      <c r="D39" s="17">
        <f>SUM(D17+D22+D26+D30+D32+D34+D35+D36+D37+D38)</f>
        <v>-389500</v>
      </c>
      <c r="E39" s="44">
        <f>SUM(E17+E22+E26+E30+E32+E34+E35+E36+E37+E38)</f>
        <v>-381000</v>
      </c>
    </row>
    <row r="40" spans="1:5" x14ac:dyDescent="0.15">
      <c r="A40" s="10"/>
      <c r="C40" s="32"/>
      <c r="E40" s="43"/>
    </row>
    <row r="41" spans="1:5" x14ac:dyDescent="0.15">
      <c r="A41" s="14" t="s">
        <v>46</v>
      </c>
      <c r="B41" s="14"/>
      <c r="C41" s="32"/>
      <c r="E41" s="43"/>
    </row>
    <row r="42" spans="1:5" x14ac:dyDescent="0.15">
      <c r="B42" s="2" t="s">
        <v>47</v>
      </c>
      <c r="C42" s="32"/>
      <c r="E42" s="43"/>
    </row>
    <row r="43" spans="1:5" x14ac:dyDescent="0.15">
      <c r="A43" s="3" t="s">
        <v>48</v>
      </c>
      <c r="B43" s="1" t="s">
        <v>49</v>
      </c>
      <c r="C43" s="32">
        <v>-1196.45</v>
      </c>
      <c r="D43" s="16">
        <v>-20000</v>
      </c>
      <c r="E43" s="43">
        <v>-20000</v>
      </c>
    </row>
    <row r="44" spans="1:5" x14ac:dyDescent="0.15">
      <c r="A44" s="3" t="s">
        <v>50</v>
      </c>
      <c r="B44" s="1" t="s">
        <v>51</v>
      </c>
      <c r="C44" s="32">
        <v>0</v>
      </c>
      <c r="D44" s="16">
        <v>0</v>
      </c>
      <c r="E44" s="43">
        <v>0</v>
      </c>
    </row>
    <row r="45" spans="1:5" x14ac:dyDescent="0.15">
      <c r="A45" s="3" t="s">
        <v>52</v>
      </c>
      <c r="B45" s="1" t="s">
        <v>53</v>
      </c>
      <c r="C45" s="32">
        <v>0</v>
      </c>
      <c r="D45" s="16">
        <v>0</v>
      </c>
      <c r="E45" s="43">
        <v>0</v>
      </c>
    </row>
    <row r="46" spans="1:5" x14ac:dyDescent="0.15">
      <c r="A46" s="3" t="s">
        <v>54</v>
      </c>
      <c r="B46" s="1" t="s">
        <v>55</v>
      </c>
      <c r="C46" s="32">
        <v>0</v>
      </c>
      <c r="D46" s="16">
        <v>0</v>
      </c>
      <c r="E46" s="43">
        <v>0</v>
      </c>
    </row>
    <row r="47" spans="1:5" x14ac:dyDescent="0.15">
      <c r="A47" s="3" t="s">
        <v>56</v>
      </c>
      <c r="B47" s="1" t="s">
        <v>57</v>
      </c>
      <c r="C47" s="32">
        <v>-212.8</v>
      </c>
      <c r="D47" s="16">
        <v>-5000</v>
      </c>
      <c r="E47" s="43">
        <v>-5000</v>
      </c>
    </row>
    <row r="48" spans="1:5" x14ac:dyDescent="0.15">
      <c r="A48" s="8" t="s">
        <v>58</v>
      </c>
      <c r="B48" s="9" t="s">
        <v>59</v>
      </c>
      <c r="C48" s="34">
        <f>SUM(C43:C47)</f>
        <v>-1409.25</v>
      </c>
      <c r="D48" s="17">
        <f>SUM(D43:D47)</f>
        <v>-25000</v>
      </c>
      <c r="E48" s="44">
        <f>SUM(E43:E47)</f>
        <v>-25000</v>
      </c>
    </row>
    <row r="49" spans="1:5" x14ac:dyDescent="0.15">
      <c r="C49" s="32"/>
      <c r="E49" s="43"/>
    </row>
    <row r="50" spans="1:5" x14ac:dyDescent="0.15">
      <c r="B50" s="2" t="s">
        <v>60</v>
      </c>
      <c r="C50" s="32"/>
      <c r="E50" s="43"/>
    </row>
    <row r="51" spans="1:5" x14ac:dyDescent="0.15">
      <c r="A51" s="3" t="s">
        <v>61</v>
      </c>
      <c r="B51" s="1" t="s">
        <v>62</v>
      </c>
      <c r="C51" s="32">
        <v>-2748</v>
      </c>
      <c r="D51" s="38">
        <v>0</v>
      </c>
      <c r="E51" s="43">
        <v>-5000</v>
      </c>
    </row>
    <row r="52" spans="1:5" x14ac:dyDescent="0.15">
      <c r="A52" s="8" t="s">
        <v>63</v>
      </c>
      <c r="B52" s="9" t="s">
        <v>64</v>
      </c>
      <c r="C52" s="34">
        <f>SUM(C51:C51)</f>
        <v>-2748</v>
      </c>
      <c r="D52" s="17">
        <f>SUM(D51:D51)</f>
        <v>0</v>
      </c>
      <c r="E52" s="44">
        <f>SUM(E51:E51)</f>
        <v>-5000</v>
      </c>
    </row>
    <row r="53" spans="1:5" x14ac:dyDescent="0.15">
      <c r="A53" s="28"/>
      <c r="B53" s="6"/>
      <c r="C53" s="35"/>
      <c r="D53" s="29"/>
      <c r="E53" s="45"/>
    </row>
    <row r="54" spans="1:5" x14ac:dyDescent="0.15">
      <c r="A54" s="6" t="s">
        <v>0</v>
      </c>
      <c r="B54" s="25">
        <v>2021</v>
      </c>
      <c r="C54" s="32"/>
      <c r="E54" s="43"/>
    </row>
    <row r="55" spans="1:5" x14ac:dyDescent="0.15">
      <c r="A55" s="4" t="s">
        <v>1</v>
      </c>
      <c r="B55" s="2" t="s">
        <v>2</v>
      </c>
      <c r="C55" s="33" t="s">
        <v>3</v>
      </c>
      <c r="D55" s="31" t="s">
        <v>65</v>
      </c>
      <c r="E55" s="46" t="s">
        <v>196</v>
      </c>
    </row>
    <row r="56" spans="1:5" x14ac:dyDescent="0.15">
      <c r="A56" s="3"/>
      <c r="B56" s="2"/>
      <c r="C56" s="36"/>
      <c r="D56" s="30"/>
      <c r="E56" s="47"/>
    </row>
    <row r="57" spans="1:5" x14ac:dyDescent="0.15">
      <c r="B57" s="2" t="s">
        <v>66</v>
      </c>
      <c r="C57" s="32"/>
      <c r="E57" s="43"/>
    </row>
    <row r="58" spans="1:5" x14ac:dyDescent="0.15">
      <c r="A58" s="3" t="s">
        <v>67</v>
      </c>
      <c r="B58" s="1" t="s">
        <v>68</v>
      </c>
      <c r="C58" s="32">
        <v>-6876.64</v>
      </c>
      <c r="D58" s="16">
        <v>-20000</v>
      </c>
      <c r="E58" s="43">
        <v>-20000</v>
      </c>
    </row>
    <row r="59" spans="1:5" x14ac:dyDescent="0.15">
      <c r="A59" s="3" t="s">
        <v>69</v>
      </c>
      <c r="B59" s="1" t="s">
        <v>70</v>
      </c>
      <c r="C59" s="32"/>
      <c r="E59" s="43"/>
    </row>
    <row r="60" spans="1:5" x14ac:dyDescent="0.15">
      <c r="A60" s="3" t="s">
        <v>71</v>
      </c>
      <c r="B60" s="1" t="s">
        <v>72</v>
      </c>
      <c r="C60" s="32">
        <v>0</v>
      </c>
      <c r="D60" s="16">
        <v>0</v>
      </c>
      <c r="E60" s="43">
        <v>0</v>
      </c>
    </row>
    <row r="61" spans="1:5" x14ac:dyDescent="0.15">
      <c r="A61" s="3" t="s">
        <v>73</v>
      </c>
      <c r="B61" s="1" t="s">
        <v>74</v>
      </c>
      <c r="C61" s="32">
        <v>0</v>
      </c>
      <c r="D61" s="16">
        <v>-10000</v>
      </c>
      <c r="E61" s="43">
        <v>-10000</v>
      </c>
    </row>
    <row r="62" spans="1:5" x14ac:dyDescent="0.15">
      <c r="A62" s="3" t="s">
        <v>75</v>
      </c>
      <c r="B62" s="1" t="s">
        <v>76</v>
      </c>
      <c r="C62" s="32">
        <v>0</v>
      </c>
      <c r="D62" s="16">
        <v>-10000</v>
      </c>
      <c r="E62" s="43">
        <v>-10000</v>
      </c>
    </row>
    <row r="63" spans="1:5" x14ac:dyDescent="0.15">
      <c r="A63" s="3" t="s">
        <v>77</v>
      </c>
      <c r="B63" s="1" t="s">
        <v>78</v>
      </c>
      <c r="C63" s="32">
        <v>0</v>
      </c>
      <c r="D63" s="16">
        <v>0</v>
      </c>
      <c r="E63" s="43">
        <v>0</v>
      </c>
    </row>
    <row r="64" spans="1:5" x14ac:dyDescent="0.15">
      <c r="A64" s="8" t="s">
        <v>79</v>
      </c>
      <c r="B64" s="9" t="s">
        <v>80</v>
      </c>
      <c r="C64" s="34">
        <f>SUM(C58:C63)</f>
        <v>-6876.64</v>
      </c>
      <c r="D64" s="17">
        <f>SUM(D58:D63)</f>
        <v>-40000</v>
      </c>
      <c r="E64" s="44">
        <f>SUM(E58:E63)</f>
        <v>-40000</v>
      </c>
    </row>
    <row r="65" spans="1:8" x14ac:dyDescent="0.15">
      <c r="C65" s="32"/>
      <c r="E65" s="43"/>
    </row>
    <row r="66" spans="1:8" x14ac:dyDescent="0.15">
      <c r="B66" s="2" t="s">
        <v>81</v>
      </c>
      <c r="C66" s="32"/>
      <c r="E66" s="43"/>
    </row>
    <row r="67" spans="1:8" x14ac:dyDescent="0.15">
      <c r="A67" s="3" t="s">
        <v>82</v>
      </c>
      <c r="B67" s="1" t="s">
        <v>83</v>
      </c>
      <c r="C67" s="32">
        <v>-78608</v>
      </c>
      <c r="D67" s="40">
        <v>-125000</v>
      </c>
      <c r="E67" s="43">
        <v>-125000</v>
      </c>
      <c r="G67" s="41" t="s">
        <v>84</v>
      </c>
      <c r="H67" s="41"/>
    </row>
    <row r="68" spans="1:8" x14ac:dyDescent="0.15">
      <c r="A68" s="3" t="s">
        <v>85</v>
      </c>
      <c r="B68" s="1" t="s">
        <v>86</v>
      </c>
      <c r="C68" s="32">
        <v>0</v>
      </c>
      <c r="D68" s="16">
        <v>0</v>
      </c>
      <c r="E68" s="43">
        <v>0</v>
      </c>
    </row>
    <row r="69" spans="1:8" x14ac:dyDescent="0.15">
      <c r="A69" s="3" t="s">
        <v>87</v>
      </c>
      <c r="B69" s="1" t="s">
        <v>88</v>
      </c>
      <c r="C69" s="32">
        <v>0</v>
      </c>
      <c r="D69" s="16">
        <v>0</v>
      </c>
      <c r="E69" s="43">
        <v>0</v>
      </c>
    </row>
    <row r="70" spans="1:8" x14ac:dyDescent="0.15">
      <c r="A70" s="3" t="s">
        <v>89</v>
      </c>
      <c r="B70" s="1" t="s">
        <v>90</v>
      </c>
      <c r="C70" s="32">
        <v>-12761.44</v>
      </c>
      <c r="D70" s="16">
        <v>-15000</v>
      </c>
      <c r="E70" s="43">
        <v>-15000</v>
      </c>
    </row>
    <row r="71" spans="1:8" x14ac:dyDescent="0.15">
      <c r="A71" s="3" t="s">
        <v>91</v>
      </c>
      <c r="B71" s="1" t="s">
        <v>92</v>
      </c>
      <c r="C71" s="32">
        <v>-3552.36</v>
      </c>
      <c r="D71" s="16">
        <v>-7500</v>
      </c>
      <c r="E71" s="43">
        <v>-7500</v>
      </c>
    </row>
    <row r="72" spans="1:8" x14ac:dyDescent="0.15">
      <c r="A72" s="3" t="s">
        <v>93</v>
      </c>
      <c r="B72" s="1" t="s">
        <v>94</v>
      </c>
      <c r="C72" s="32">
        <v>0</v>
      </c>
      <c r="D72" s="16">
        <v>0</v>
      </c>
      <c r="E72" s="43">
        <v>0</v>
      </c>
    </row>
    <row r="73" spans="1:8" x14ac:dyDescent="0.15">
      <c r="A73" s="8" t="s">
        <v>95</v>
      </c>
      <c r="B73" s="9" t="s">
        <v>96</v>
      </c>
      <c r="C73" s="34">
        <f>SUM(C67:C72)</f>
        <v>-94921.8</v>
      </c>
      <c r="D73" s="17">
        <f>SUM(D67:D72)</f>
        <v>-147500</v>
      </c>
      <c r="E73" s="44">
        <f>SUM(E67:E72)</f>
        <v>-147500</v>
      </c>
    </row>
    <row r="74" spans="1:8" x14ac:dyDescent="0.15">
      <c r="C74" s="32"/>
      <c r="E74" s="43"/>
    </row>
    <row r="75" spans="1:8" x14ac:dyDescent="0.15">
      <c r="B75" s="2" t="s">
        <v>97</v>
      </c>
      <c r="C75" s="32"/>
      <c r="E75" s="43"/>
    </row>
    <row r="76" spans="1:8" x14ac:dyDescent="0.15">
      <c r="A76" s="3" t="s">
        <v>98</v>
      </c>
      <c r="B76" s="1" t="s">
        <v>99</v>
      </c>
      <c r="C76" s="32">
        <v>0</v>
      </c>
      <c r="D76" s="16">
        <v>0</v>
      </c>
      <c r="E76" s="43">
        <v>0</v>
      </c>
    </row>
    <row r="77" spans="1:8" x14ac:dyDescent="0.15">
      <c r="A77" s="8" t="s">
        <v>100</v>
      </c>
      <c r="B77" s="9" t="s">
        <v>101</v>
      </c>
      <c r="C77" s="34">
        <v>-73500</v>
      </c>
      <c r="D77" s="17">
        <v>0</v>
      </c>
      <c r="E77" s="44">
        <v>0</v>
      </c>
    </row>
    <row r="78" spans="1:8" x14ac:dyDescent="0.15">
      <c r="A78" s="8"/>
      <c r="B78" s="9"/>
      <c r="C78" s="34"/>
      <c r="D78" s="17"/>
      <c r="E78" s="44"/>
    </row>
    <row r="79" spans="1:8" x14ac:dyDescent="0.15">
      <c r="A79" s="8" t="s">
        <v>102</v>
      </c>
      <c r="B79" s="9" t="s">
        <v>103</v>
      </c>
      <c r="C79" s="34">
        <f>SUM(C77+C73+C64+C52+C48)</f>
        <v>-179455.69</v>
      </c>
      <c r="D79" s="17">
        <f>SUM(D77+D73+D64+D52+D48)</f>
        <v>-212500</v>
      </c>
      <c r="E79" s="44">
        <f>SUM(E77+E73+E64+E52+E48)</f>
        <v>-217500</v>
      </c>
    </row>
    <row r="80" spans="1:8" x14ac:dyDescent="0.15">
      <c r="A80" s="10"/>
      <c r="C80" s="32"/>
      <c r="E80" s="43"/>
    </row>
    <row r="81" spans="1:5" x14ac:dyDescent="0.15">
      <c r="B81" s="6" t="s">
        <v>104</v>
      </c>
      <c r="C81" s="32"/>
      <c r="E81" s="43"/>
    </row>
    <row r="82" spans="1:5" x14ac:dyDescent="0.15">
      <c r="A82" s="3" t="s">
        <v>105</v>
      </c>
      <c r="B82" s="1" t="s">
        <v>106</v>
      </c>
      <c r="C82" s="32">
        <v>0</v>
      </c>
      <c r="D82" s="16">
        <v>0</v>
      </c>
      <c r="E82" s="43">
        <v>0</v>
      </c>
    </row>
    <row r="83" spans="1:5" x14ac:dyDescent="0.15">
      <c r="A83" s="3" t="s">
        <v>107</v>
      </c>
      <c r="B83" s="1" t="s">
        <v>108</v>
      </c>
      <c r="C83" s="32">
        <v>0</v>
      </c>
      <c r="D83" s="16">
        <v>0</v>
      </c>
      <c r="E83" s="43">
        <v>0</v>
      </c>
    </row>
    <row r="84" spans="1:5" x14ac:dyDescent="0.15">
      <c r="A84" s="3" t="s">
        <v>109</v>
      </c>
      <c r="B84" s="1" t="s">
        <v>110</v>
      </c>
      <c r="C84" s="32">
        <v>0</v>
      </c>
      <c r="D84" s="16">
        <v>0</v>
      </c>
      <c r="E84" s="43">
        <v>0</v>
      </c>
    </row>
    <row r="85" spans="1:5" x14ac:dyDescent="0.15">
      <c r="A85" s="3" t="s">
        <v>111</v>
      </c>
      <c r="B85" s="1" t="s">
        <v>112</v>
      </c>
      <c r="C85" s="32">
        <v>0</v>
      </c>
      <c r="D85" s="16">
        <v>-2000</v>
      </c>
      <c r="E85" s="43">
        <v>-2000</v>
      </c>
    </row>
    <row r="86" spans="1:5" x14ac:dyDescent="0.15">
      <c r="A86" s="3" t="s">
        <v>113</v>
      </c>
      <c r="B86" s="1" t="s">
        <v>114</v>
      </c>
      <c r="C86" s="32">
        <v>0</v>
      </c>
      <c r="D86" s="16">
        <v>0</v>
      </c>
      <c r="E86" s="43">
        <v>0</v>
      </c>
    </row>
    <row r="87" spans="1:5" x14ac:dyDescent="0.15">
      <c r="A87" s="3" t="s">
        <v>115</v>
      </c>
      <c r="B87" s="1" t="s">
        <v>116</v>
      </c>
      <c r="C87" s="32">
        <v>0</v>
      </c>
      <c r="D87" s="16">
        <v>0</v>
      </c>
      <c r="E87" s="43">
        <v>0</v>
      </c>
    </row>
    <row r="88" spans="1:5" x14ac:dyDescent="0.15">
      <c r="A88" s="3" t="s">
        <v>117</v>
      </c>
      <c r="B88" s="1" t="s">
        <v>118</v>
      </c>
      <c r="C88" s="32">
        <v>0</v>
      </c>
      <c r="D88" s="16">
        <v>0</v>
      </c>
      <c r="E88" s="43">
        <v>0</v>
      </c>
    </row>
    <row r="89" spans="1:5" x14ac:dyDescent="0.15">
      <c r="A89" s="3" t="s">
        <v>119</v>
      </c>
      <c r="B89" s="1" t="s">
        <v>120</v>
      </c>
      <c r="C89" s="32">
        <v>0</v>
      </c>
      <c r="D89" s="16">
        <v>0</v>
      </c>
      <c r="E89" s="43">
        <v>0</v>
      </c>
    </row>
    <row r="90" spans="1:5" x14ac:dyDescent="0.15">
      <c r="A90" s="3" t="s">
        <v>121</v>
      </c>
      <c r="B90" s="1" t="s">
        <v>122</v>
      </c>
      <c r="C90" s="32">
        <v>-1114.95</v>
      </c>
      <c r="D90" s="16">
        <v>-1000</v>
      </c>
      <c r="E90" s="43">
        <v>-1000</v>
      </c>
    </row>
    <row r="91" spans="1:5" x14ac:dyDescent="0.15">
      <c r="A91" s="3" t="s">
        <v>123</v>
      </c>
      <c r="B91" s="1" t="s">
        <v>124</v>
      </c>
      <c r="C91" s="32">
        <v>-1326.5</v>
      </c>
      <c r="D91" s="16">
        <v>-2000</v>
      </c>
      <c r="E91" s="43">
        <v>-2000</v>
      </c>
    </row>
    <row r="92" spans="1:5" x14ac:dyDescent="0.15">
      <c r="A92" s="8" t="s">
        <v>125</v>
      </c>
      <c r="B92" s="9" t="s">
        <v>126</v>
      </c>
      <c r="C92" s="34">
        <f>SUM(C82:C91)</f>
        <v>-2441.4499999999998</v>
      </c>
      <c r="D92" s="17">
        <f>SUM(D82:D91)</f>
        <v>-5000</v>
      </c>
      <c r="E92" s="44">
        <f>SUM(E82:E91)</f>
        <v>-5000</v>
      </c>
    </row>
    <row r="93" spans="1:5" x14ac:dyDescent="0.15">
      <c r="C93" s="32"/>
      <c r="E93" s="43"/>
    </row>
    <row r="94" spans="1:5" x14ac:dyDescent="0.15">
      <c r="B94" s="6" t="s">
        <v>127</v>
      </c>
      <c r="C94" s="32"/>
      <c r="E94" s="43"/>
    </row>
    <row r="95" spans="1:5" x14ac:dyDescent="0.15">
      <c r="A95" s="3" t="s">
        <v>128</v>
      </c>
      <c r="B95" s="1" t="s">
        <v>99</v>
      </c>
      <c r="C95" s="32">
        <v>0</v>
      </c>
      <c r="D95" s="16">
        <v>0</v>
      </c>
      <c r="E95" s="43">
        <v>0</v>
      </c>
    </row>
    <row r="96" spans="1:5" x14ac:dyDescent="0.15">
      <c r="A96" s="8" t="s">
        <v>129</v>
      </c>
      <c r="B96" s="9" t="s">
        <v>130</v>
      </c>
      <c r="C96" s="34">
        <f>SUM(C95)</f>
        <v>0</v>
      </c>
      <c r="D96" s="17">
        <f>SUM(D95)</f>
        <v>0</v>
      </c>
      <c r="E96" s="44">
        <f>SUM(E95)</f>
        <v>0</v>
      </c>
    </row>
    <row r="97" spans="1:5" x14ac:dyDescent="0.15">
      <c r="B97" s="1" t="s">
        <v>5</v>
      </c>
      <c r="C97" s="32"/>
      <c r="E97" s="43"/>
    </row>
    <row r="98" spans="1:5" x14ac:dyDescent="0.15">
      <c r="A98" s="1" t="s">
        <v>5</v>
      </c>
      <c r="B98" s="6" t="s">
        <v>131</v>
      </c>
      <c r="C98" s="32"/>
      <c r="E98" s="43"/>
    </row>
    <row r="99" spans="1:5" x14ac:dyDescent="0.15">
      <c r="A99" s="3" t="s">
        <v>132</v>
      </c>
      <c r="B99" s="1" t="s">
        <v>39</v>
      </c>
      <c r="C99" s="32">
        <v>0</v>
      </c>
      <c r="D99" s="16">
        <v>0</v>
      </c>
      <c r="E99" s="43">
        <v>0</v>
      </c>
    </row>
    <row r="100" spans="1:5" x14ac:dyDescent="0.15">
      <c r="A100" s="3" t="s">
        <v>133</v>
      </c>
      <c r="B100" s="1" t="s">
        <v>41</v>
      </c>
      <c r="C100" s="32">
        <v>0</v>
      </c>
      <c r="D100" s="16">
        <v>0</v>
      </c>
      <c r="E100" s="43">
        <v>0</v>
      </c>
    </row>
    <row r="101" spans="1:5" x14ac:dyDescent="0.15">
      <c r="A101" s="8" t="s">
        <v>134</v>
      </c>
      <c r="B101" s="9" t="s">
        <v>135</v>
      </c>
      <c r="C101" s="34">
        <f>SUM(C99:C100)</f>
        <v>0</v>
      </c>
      <c r="D101" s="17">
        <f>SUM(D99:D100)</f>
        <v>0</v>
      </c>
      <c r="E101" s="44">
        <f>SUM(E99:E100)</f>
        <v>0</v>
      </c>
    </row>
    <row r="102" spans="1:5" x14ac:dyDescent="0.15">
      <c r="A102" s="3"/>
      <c r="B102" s="1"/>
      <c r="C102" s="32"/>
      <c r="E102" s="43"/>
    </row>
    <row r="103" spans="1:5" x14ac:dyDescent="0.15">
      <c r="A103" s="8" t="s">
        <v>136</v>
      </c>
      <c r="B103" s="9" t="s">
        <v>137</v>
      </c>
      <c r="C103" s="34">
        <f>SUM(C101+C96+C92+C79+C39)</f>
        <v>-509901.39999999997</v>
      </c>
      <c r="D103" s="17">
        <f>SUM(D101+D96+D92+D79+D39)</f>
        <v>-607000</v>
      </c>
      <c r="E103" s="44">
        <f>SUM(E101+E96+E92+E79+E39)</f>
        <v>-603500</v>
      </c>
    </row>
    <row r="104" spans="1:5" x14ac:dyDescent="0.15">
      <c r="C104" s="32"/>
      <c r="E104" s="43"/>
    </row>
    <row r="105" spans="1:5" x14ac:dyDescent="0.15">
      <c r="B105" s="6" t="s">
        <v>138</v>
      </c>
      <c r="C105" s="32"/>
      <c r="E105" s="43"/>
    </row>
    <row r="106" spans="1:5" x14ac:dyDescent="0.15">
      <c r="A106" s="3" t="s">
        <v>139</v>
      </c>
      <c r="B106" s="1" t="s">
        <v>140</v>
      </c>
      <c r="C106" s="32">
        <v>0</v>
      </c>
      <c r="D106" s="16">
        <v>0</v>
      </c>
      <c r="E106" s="43">
        <v>0</v>
      </c>
    </row>
    <row r="107" spans="1:5" x14ac:dyDescent="0.15">
      <c r="A107" s="3" t="s">
        <v>141</v>
      </c>
      <c r="B107" s="1" t="s">
        <v>142</v>
      </c>
      <c r="C107" s="32">
        <v>0</v>
      </c>
      <c r="D107" s="16">
        <v>0</v>
      </c>
      <c r="E107" s="43">
        <v>0</v>
      </c>
    </row>
    <row r="108" spans="1:5" x14ac:dyDescent="0.15">
      <c r="A108" s="8" t="s">
        <v>143</v>
      </c>
      <c r="B108" s="9" t="s">
        <v>144</v>
      </c>
      <c r="C108" s="34">
        <f>SUM(C106:C107)</f>
        <v>0</v>
      </c>
      <c r="D108" s="17">
        <f>SUM(D106:D107)</f>
        <v>0</v>
      </c>
      <c r="E108" s="44">
        <f>SUM(E106:E107)</f>
        <v>0</v>
      </c>
    </row>
    <row r="109" spans="1:5" x14ac:dyDescent="0.15">
      <c r="C109" s="32"/>
      <c r="E109" s="43"/>
    </row>
    <row r="110" spans="1:5" x14ac:dyDescent="0.15">
      <c r="C110" s="32"/>
      <c r="E110" s="43"/>
    </row>
    <row r="111" spans="1:5" x14ac:dyDescent="0.15">
      <c r="A111" s="8" t="s">
        <v>145</v>
      </c>
      <c r="B111" s="9" t="s">
        <v>146</v>
      </c>
      <c r="C111" s="34">
        <f>SUM(C10+C103+C108)</f>
        <v>43229.600000000035</v>
      </c>
      <c r="D111" s="17">
        <f>SUM(D10+D103+D108)</f>
        <v>-47000</v>
      </c>
      <c r="E111" s="44">
        <f>SUM(E10+E103+E108)</f>
        <v>-43500</v>
      </c>
    </row>
  </sheetData>
  <mergeCells count="2">
    <mergeCell ref="A5:B5"/>
    <mergeCell ref="A12:B12"/>
  </mergeCells>
  <phoneticPr fontId="1" type="noConversion"/>
  <printOptions horizontalCentered="1" verticalCentered="1" gridLines="1"/>
  <pageMargins left="0.7" right="0.7" top="0.75" bottom="0.75" header="0.3" footer="0.3"/>
  <pageSetup paperSize="9" scale="75" orientation="portrait" r:id="rId1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zoomScaleNormal="100" workbookViewId="0">
      <selection activeCell="E4" sqref="E4"/>
    </sheetView>
  </sheetViews>
  <sheetFormatPr baseColWidth="10" defaultColWidth="8.83203125" defaultRowHeight="13" x14ac:dyDescent="0.15"/>
  <cols>
    <col min="1" max="1" width="10.5" customWidth="1"/>
    <col min="2" max="2" width="34.6640625" bestFit="1" customWidth="1"/>
    <col min="3" max="5" width="15.33203125" customWidth="1"/>
  </cols>
  <sheetData>
    <row r="1" spans="1:5" x14ac:dyDescent="0.15">
      <c r="B1" s="11" t="s">
        <v>198</v>
      </c>
    </row>
    <row r="3" spans="1:5" x14ac:dyDescent="0.15">
      <c r="A3" s="4" t="s">
        <v>1</v>
      </c>
      <c r="B3" s="2" t="s">
        <v>2</v>
      </c>
      <c r="C3" s="20" t="s">
        <v>199</v>
      </c>
      <c r="D3" s="20" t="s">
        <v>147</v>
      </c>
      <c r="E3" s="20" t="s">
        <v>200</v>
      </c>
    </row>
    <row r="4" spans="1:5" x14ac:dyDescent="0.15">
      <c r="A4" s="1" t="s">
        <v>5</v>
      </c>
      <c r="B4" s="1" t="s">
        <v>5</v>
      </c>
      <c r="C4" s="16"/>
      <c r="D4" s="16"/>
      <c r="E4" s="16"/>
    </row>
    <row r="5" spans="1:5" x14ac:dyDescent="0.15">
      <c r="B5" s="6" t="s">
        <v>148</v>
      </c>
      <c r="C5" s="16"/>
      <c r="D5" s="16"/>
      <c r="E5" s="16"/>
    </row>
    <row r="6" spans="1:5" x14ac:dyDescent="0.15">
      <c r="B6" s="1" t="s">
        <v>5</v>
      </c>
      <c r="C6" s="16"/>
      <c r="D6" s="16"/>
      <c r="E6" s="16"/>
    </row>
    <row r="7" spans="1:5" x14ac:dyDescent="0.15">
      <c r="B7" s="2" t="s">
        <v>149</v>
      </c>
      <c r="C7" s="16"/>
      <c r="D7" s="16"/>
      <c r="E7" s="16"/>
    </row>
    <row r="8" spans="1:5" x14ac:dyDescent="0.15">
      <c r="A8" s="3" t="s">
        <v>150</v>
      </c>
      <c r="B8" s="1" t="s">
        <v>151</v>
      </c>
      <c r="C8" s="16"/>
      <c r="D8" s="16"/>
      <c r="E8" s="16"/>
    </row>
    <row r="9" spans="1:5" x14ac:dyDescent="0.15">
      <c r="A9" s="3" t="s">
        <v>152</v>
      </c>
      <c r="B9" s="1" t="s">
        <v>153</v>
      </c>
      <c r="C9" s="16"/>
      <c r="D9" s="16"/>
      <c r="E9" s="16"/>
    </row>
    <row r="10" spans="1:5" x14ac:dyDescent="0.15">
      <c r="A10" s="3" t="s">
        <v>154</v>
      </c>
      <c r="B10" s="1" t="s">
        <v>155</v>
      </c>
      <c r="C10" s="16"/>
      <c r="D10" s="16"/>
      <c r="E10" s="16"/>
    </row>
    <row r="11" spans="1:5" x14ac:dyDescent="0.15">
      <c r="C11" s="16"/>
      <c r="D11" s="16"/>
      <c r="E11" s="16"/>
    </row>
    <row r="12" spans="1:5" x14ac:dyDescent="0.15">
      <c r="B12" s="2" t="s">
        <v>156</v>
      </c>
      <c r="C12" s="16"/>
      <c r="D12" s="16"/>
      <c r="E12" s="16"/>
    </row>
    <row r="13" spans="1:5" x14ac:dyDescent="0.15">
      <c r="A13" s="3" t="s">
        <v>157</v>
      </c>
      <c r="B13" s="1" t="s">
        <v>151</v>
      </c>
      <c r="C13" s="16"/>
      <c r="D13" s="16"/>
      <c r="E13" s="16"/>
    </row>
    <row r="14" spans="1:5" x14ac:dyDescent="0.15">
      <c r="A14" s="3" t="s">
        <v>158</v>
      </c>
      <c r="B14" s="1" t="s">
        <v>153</v>
      </c>
      <c r="C14" s="16"/>
      <c r="D14" s="16"/>
      <c r="E14" s="16"/>
    </row>
    <row r="15" spans="1:5" x14ac:dyDescent="0.15">
      <c r="A15" s="3" t="s">
        <v>159</v>
      </c>
      <c r="B15" s="1" t="s">
        <v>160</v>
      </c>
      <c r="C15" s="16"/>
      <c r="D15" s="16"/>
      <c r="E15" s="16"/>
    </row>
    <row r="16" spans="1:5" x14ac:dyDescent="0.15">
      <c r="A16" s="3"/>
      <c r="B16" s="1"/>
      <c r="C16" s="16"/>
      <c r="D16" s="16"/>
      <c r="E16" s="16"/>
    </row>
    <row r="17" spans="1:5" x14ac:dyDescent="0.15">
      <c r="A17" s="3" t="s">
        <v>161</v>
      </c>
      <c r="B17" s="1" t="s">
        <v>162</v>
      </c>
      <c r="C17" s="16"/>
      <c r="D17" s="16"/>
      <c r="E17" s="16"/>
    </row>
    <row r="18" spans="1:5" x14ac:dyDescent="0.15">
      <c r="C18" s="16"/>
      <c r="D18" s="16"/>
      <c r="E18" s="16"/>
    </row>
    <row r="19" spans="1:5" x14ac:dyDescent="0.15">
      <c r="B19" s="2" t="s">
        <v>163</v>
      </c>
      <c r="C19" s="16"/>
      <c r="D19" s="16"/>
      <c r="E19" s="16"/>
    </row>
    <row r="20" spans="1:5" x14ac:dyDescent="0.15">
      <c r="A20" s="3" t="s">
        <v>164</v>
      </c>
      <c r="B20" s="1" t="s">
        <v>165</v>
      </c>
      <c r="C20" s="16">
        <v>0</v>
      </c>
      <c r="D20" s="16">
        <f>SUM(E20-C20)</f>
        <v>0</v>
      </c>
      <c r="E20" s="16"/>
    </row>
    <row r="21" spans="1:5" x14ac:dyDescent="0.15">
      <c r="A21" s="3" t="s">
        <v>166</v>
      </c>
      <c r="B21" s="1" t="s">
        <v>167</v>
      </c>
      <c r="C21" s="16">
        <v>0</v>
      </c>
      <c r="D21" s="16">
        <f>SUM(E21-C21)</f>
        <v>0</v>
      </c>
      <c r="E21" s="16"/>
    </row>
    <row r="22" spans="1:5" x14ac:dyDescent="0.15">
      <c r="A22" s="3" t="s">
        <v>168</v>
      </c>
      <c r="B22" s="1" t="s">
        <v>169</v>
      </c>
      <c r="C22" s="16">
        <v>150000</v>
      </c>
      <c r="D22" s="16">
        <v>0</v>
      </c>
      <c r="E22" s="16">
        <v>0</v>
      </c>
    </row>
    <row r="23" spans="1:5" s="11" customFormat="1" x14ac:dyDescent="0.15">
      <c r="A23" s="18" t="s">
        <v>170</v>
      </c>
      <c r="B23" s="9" t="s">
        <v>171</v>
      </c>
      <c r="C23" s="19">
        <f>SUM(C20:C22)</f>
        <v>150000</v>
      </c>
      <c r="D23" s="19">
        <f>SUM(D20:D22)</f>
        <v>0</v>
      </c>
      <c r="E23" s="19">
        <v>150000</v>
      </c>
    </row>
    <row r="24" spans="1:5" x14ac:dyDescent="0.15">
      <c r="C24" s="16"/>
      <c r="D24" s="16"/>
      <c r="E24" s="16"/>
    </row>
    <row r="25" spans="1:5" x14ac:dyDescent="0.15">
      <c r="C25" s="16"/>
      <c r="D25" s="16"/>
      <c r="E25" s="16"/>
    </row>
    <row r="26" spans="1:5" x14ac:dyDescent="0.15">
      <c r="B26" s="2" t="s">
        <v>172</v>
      </c>
      <c r="C26" s="16"/>
      <c r="D26" s="16"/>
      <c r="E26" s="16"/>
    </row>
    <row r="27" spans="1:5" x14ac:dyDescent="0.15">
      <c r="A27" s="3" t="s">
        <v>173</v>
      </c>
      <c r="B27" s="1" t="s">
        <v>174</v>
      </c>
      <c r="C27" s="16">
        <v>0</v>
      </c>
      <c r="D27" s="16">
        <f>SUM(E27-C27)</f>
        <v>0</v>
      </c>
      <c r="E27" s="16">
        <v>0</v>
      </c>
    </row>
    <row r="28" spans="1:5" s="11" customFormat="1" x14ac:dyDescent="0.15">
      <c r="A28" s="18" t="s">
        <v>175</v>
      </c>
      <c r="B28" s="9" t="s">
        <v>176</v>
      </c>
      <c r="C28" s="19">
        <f>SUM(C27:C27)</f>
        <v>0</v>
      </c>
      <c r="D28" s="19">
        <f>SUM(D27:D27)</f>
        <v>0</v>
      </c>
      <c r="E28" s="19">
        <f>SUM(E27:E27)</f>
        <v>0</v>
      </c>
    </row>
    <row r="29" spans="1:5" x14ac:dyDescent="0.15">
      <c r="A29" s="3"/>
      <c r="B29" s="1"/>
      <c r="C29" s="16"/>
      <c r="D29" s="16"/>
      <c r="E29" s="16"/>
    </row>
    <row r="30" spans="1:5" s="11" customFormat="1" ht="14" thickBot="1" x14ac:dyDescent="0.2">
      <c r="A30" s="21" t="s">
        <v>177</v>
      </c>
      <c r="B30" s="22" t="s">
        <v>178</v>
      </c>
      <c r="C30" s="23">
        <f>SUM(C23+C28)</f>
        <v>150000</v>
      </c>
      <c r="D30" s="23">
        <f>SUM(D23+D28)</f>
        <v>0</v>
      </c>
      <c r="E30" s="23">
        <f>SUM(E23+E28)</f>
        <v>150000</v>
      </c>
    </row>
    <row r="31" spans="1:5" ht="14" thickTop="1" x14ac:dyDescent="0.15">
      <c r="A31" s="3"/>
      <c r="B31" s="1"/>
      <c r="C31" s="16"/>
      <c r="D31" s="16"/>
      <c r="E31" s="16"/>
    </row>
    <row r="32" spans="1:5" x14ac:dyDescent="0.15">
      <c r="A32" s="3"/>
      <c r="B32" s="1"/>
      <c r="C32" s="16"/>
      <c r="D32" s="16"/>
      <c r="E32" s="16"/>
    </row>
    <row r="33" spans="1:5" x14ac:dyDescent="0.15">
      <c r="B33" s="6" t="s">
        <v>179</v>
      </c>
      <c r="C33" s="16"/>
      <c r="D33" s="16"/>
      <c r="E33" s="16"/>
    </row>
    <row r="34" spans="1:5" x14ac:dyDescent="0.15">
      <c r="B34" s="1" t="s">
        <v>5</v>
      </c>
      <c r="C34" s="16"/>
      <c r="D34" s="16"/>
      <c r="E34" s="16"/>
    </row>
    <row r="35" spans="1:5" x14ac:dyDescent="0.15">
      <c r="B35" s="2" t="s">
        <v>180</v>
      </c>
      <c r="C35" s="16"/>
      <c r="D35" s="16"/>
      <c r="E35" s="16"/>
    </row>
    <row r="36" spans="1:5" x14ac:dyDescent="0.15">
      <c r="B36" s="1" t="s">
        <v>5</v>
      </c>
      <c r="C36" s="16"/>
      <c r="D36" s="16"/>
      <c r="E36" s="16"/>
    </row>
    <row r="37" spans="1:5" x14ac:dyDescent="0.15">
      <c r="A37" s="3" t="s">
        <v>181</v>
      </c>
      <c r="B37" s="1" t="s">
        <v>182</v>
      </c>
      <c r="C37" s="16">
        <v>150000</v>
      </c>
      <c r="D37" s="16">
        <v>0</v>
      </c>
      <c r="E37" s="16">
        <v>150000</v>
      </c>
    </row>
    <row r="38" spans="1:5" x14ac:dyDescent="0.15">
      <c r="A38" s="3" t="s">
        <v>183</v>
      </c>
      <c r="B38" s="1" t="s">
        <v>184</v>
      </c>
      <c r="C38" s="16">
        <v>0</v>
      </c>
      <c r="D38" s="16">
        <v>0</v>
      </c>
      <c r="E38" s="16">
        <v>0</v>
      </c>
    </row>
    <row r="39" spans="1:5" s="11" customFormat="1" x14ac:dyDescent="0.15">
      <c r="A39" s="18" t="s">
        <v>185</v>
      </c>
      <c r="B39" s="9" t="s">
        <v>186</v>
      </c>
      <c r="C39" s="19">
        <f>SUM(C37:C38)</f>
        <v>150000</v>
      </c>
      <c r="D39" s="19">
        <f>SUM(D37:D38)</f>
        <v>0</v>
      </c>
      <c r="E39" s="19">
        <f>SUM(E37:E38)</f>
        <v>150000</v>
      </c>
    </row>
    <row r="40" spans="1:5" x14ac:dyDescent="0.15">
      <c r="C40" s="16"/>
      <c r="D40" s="16"/>
      <c r="E40" s="16"/>
    </row>
    <row r="41" spans="1:5" x14ac:dyDescent="0.15">
      <c r="B41" s="2" t="s">
        <v>187</v>
      </c>
      <c r="C41" s="16"/>
      <c r="D41" s="16"/>
      <c r="E41" s="16"/>
    </row>
    <row r="42" spans="1:5" x14ac:dyDescent="0.15">
      <c r="A42" s="3" t="s">
        <v>188</v>
      </c>
      <c r="B42" s="1" t="s">
        <v>189</v>
      </c>
      <c r="C42" s="16">
        <v>0</v>
      </c>
      <c r="D42" s="16">
        <f>SUM(E42-C42)</f>
        <v>0</v>
      </c>
      <c r="E42" s="16"/>
    </row>
    <row r="43" spans="1:5" x14ac:dyDescent="0.15">
      <c r="A43" s="8" t="s">
        <v>190</v>
      </c>
      <c r="B43" s="9" t="s">
        <v>191</v>
      </c>
      <c r="C43" s="17">
        <f>SUM(C42:C42)</f>
        <v>0</v>
      </c>
      <c r="D43" s="17">
        <f>SUM(D42:D42)</f>
        <v>0</v>
      </c>
      <c r="E43" s="17">
        <f>SUM(E42:E42)</f>
        <v>0</v>
      </c>
    </row>
    <row r="44" spans="1:5" x14ac:dyDescent="0.15">
      <c r="A44" s="3"/>
      <c r="B44" s="1"/>
      <c r="C44" s="16"/>
      <c r="D44" s="16"/>
      <c r="E44" s="16"/>
    </row>
    <row r="45" spans="1:5" x14ac:dyDescent="0.15">
      <c r="A45" s="3"/>
      <c r="B45" s="1"/>
      <c r="C45" s="16"/>
      <c r="D45" s="16"/>
      <c r="E45" s="16"/>
    </row>
    <row r="46" spans="1:5" s="11" customFormat="1" ht="14" thickBot="1" x14ac:dyDescent="0.2">
      <c r="A46" s="21" t="s">
        <v>192</v>
      </c>
      <c r="B46" s="22" t="s">
        <v>193</v>
      </c>
      <c r="C46" s="23">
        <f>SUM(C39+C43)</f>
        <v>150000</v>
      </c>
      <c r="D46" s="23">
        <f>SUM(D39+D43)</f>
        <v>0</v>
      </c>
      <c r="E46" s="23">
        <f>SUM(E39+E43)</f>
        <v>150000</v>
      </c>
    </row>
    <row r="47" spans="1:5" ht="14" thickTop="1" x14ac:dyDescent="0.15">
      <c r="A47" s="3"/>
      <c r="B47" s="1"/>
      <c r="C47" s="16"/>
      <c r="D47" s="16"/>
      <c r="E47" s="16"/>
    </row>
    <row r="48" spans="1:5" x14ac:dyDescent="0.15">
      <c r="A48" s="5" t="s">
        <v>194</v>
      </c>
      <c r="B48" s="5" t="s">
        <v>194</v>
      </c>
      <c r="C48" s="16"/>
      <c r="D48" s="16"/>
      <c r="E48" s="16"/>
    </row>
    <row r="49" spans="3:5" x14ac:dyDescent="0.15">
      <c r="C49" s="16"/>
      <c r="D49" s="16"/>
      <c r="E49" s="16"/>
    </row>
  </sheetData>
  <printOptions gridLines="1"/>
  <pageMargins left="0.75" right="0.75" top="1" bottom="1" header="0" footer="0"/>
  <pageSetup paperSize="9" scale="9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16EF307E34E14BBCE3C2C0E7021C84" ma:contentTypeVersion="11" ma:contentTypeDescription="Opret et nyt dokument." ma:contentTypeScope="" ma:versionID="0f9bd74de7902c005fee1a11897e6b92">
  <xsd:schema xmlns:xsd="http://www.w3.org/2001/XMLSchema" xmlns:xs="http://www.w3.org/2001/XMLSchema" xmlns:p="http://schemas.microsoft.com/office/2006/metadata/properties" xmlns:ns2="e41ed160-abda-4e5e-9bb1-e305035c6ae3" xmlns:ns3="b38834d8-e172-4ad9-b12e-f5c8a0fee091" targetNamespace="http://schemas.microsoft.com/office/2006/metadata/properties" ma:root="true" ma:fieldsID="78bb8268a4ef1ab2975a57d6693cd789" ns2:_="" ns3:_="">
    <xsd:import namespace="e41ed160-abda-4e5e-9bb1-e305035c6ae3"/>
    <xsd:import namespace="b38834d8-e172-4ad9-b12e-f5c8a0fee0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ed160-abda-4e5e-9bb1-e305035c6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834d8-e172-4ad9-b12e-f5c8a0fee0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C58D2F-2456-435F-91D2-503881A3C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ed160-abda-4e5e-9bb1-e305035c6ae3"/>
    <ds:schemaRef ds:uri="b38834d8-e172-4ad9-b12e-f5c8a0fee0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D467DC-3751-45AF-91F3-29C9B7AAAE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NK 8 resultat</vt:lpstr>
      <vt:lpstr>NK 8 balance</vt:lpstr>
    </vt:vector>
  </TitlesOfParts>
  <Manager/>
  <Company>FSL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Bomholt</dc:creator>
  <cp:keywords/>
  <dc:description/>
  <cp:lastModifiedBy>Microsoft Office User</cp:lastModifiedBy>
  <cp:revision/>
  <dcterms:created xsi:type="dcterms:W3CDTF">2007-08-30T08:05:19Z</dcterms:created>
  <dcterms:modified xsi:type="dcterms:W3CDTF">2022-04-01T12:11:54Z</dcterms:modified>
  <cp:category/>
  <cp:contentStatus/>
</cp:coreProperties>
</file>